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Mládí" sheetId="1" r:id="rId1"/>
    <sheet name="Kategorie M+V" sheetId="2" r:id="rId2"/>
    <sheet name="Absol.poř." sheetId="3" r:id="rId3"/>
    <sheet name="St.list." sheetId="4" r:id="rId4"/>
    <sheet name="Zadani_bezcu HZ + NW" sheetId="5" r:id="rId5"/>
    <sheet name="MC" sheetId="6" r:id="rId6"/>
    <sheet name="RN HZ" sheetId="7" r:id="rId7"/>
    <sheet name="Kat. roky" sheetId="8" r:id="rId8"/>
    <sheet name="Body ZBP" sheetId="9" r:id="rId9"/>
  </sheets>
  <definedNames>
    <definedName name="_xlnm.Print_Area" localSheetId="2">'Absol.poř.'!$A$1:$L$25</definedName>
    <definedName name="_xlnm.Print_Titles" localSheetId="2">'Absol.poř.'!$1:$2</definedName>
    <definedName name="_xlnm.Print_Area" localSheetId="8">'Body ZBP'!$A$1:$B$21</definedName>
    <definedName name="_xlnm.Print_Area" localSheetId="7">'Kat. roky'!$A$1:$C$12</definedName>
    <definedName name="_xlnm.Print_Area" localSheetId="1">'Kategorie M+V'!$A$1:$K$31</definedName>
    <definedName name="_xlnm.Print_Area" localSheetId="5">'MC'!$A$1:$C$78</definedName>
    <definedName name="_xlnm.Print_Area" localSheetId="0">'Mládí'!$A$1:$H$48</definedName>
    <definedName name="_xlnm.Print_Area" localSheetId="6">'RN HZ'!$A$1:$B$107</definedName>
    <definedName name="_xlnm.Print_Area" localSheetId="3">'St.list.'!$A$1:$E$24</definedName>
    <definedName name="_xlnm.Print_Titles" localSheetId="3">'St.list.'!$1:$3</definedName>
    <definedName name="_xlnm.Print_Area" localSheetId="4">'Zadani_bezcu HZ + NW'!$A$1:$L$29</definedName>
    <definedName name="Excel_BuiltIn_Print_Area_31">'St.list.'!$A$1:$E$5</definedName>
    <definedName name="Excel_BuiltIn_Print_Area_2_1">'Absol.poř.'!$A$1:$L$5</definedName>
    <definedName name="Excel_BuiltIn_Print_Area_4_1">'Zadani_bezcu HZ + NW'!$A$1:$M$20</definedName>
    <definedName name="Excel_BuiltIn_Print_Area_4_1_1">'Kategorie M+V'!$A$1:$K$23</definedName>
    <definedName name="Excel_BuiltIn_Print_Area_5_1">#REF!</definedName>
    <definedName name="Excel_BuiltIn_Print_Area_5_2">#REF!</definedName>
    <definedName name="Excel_BuiltIn_Print_Area_8_1">#REF!</definedName>
    <definedName name="Excel_BuiltIn__FilterDatabase">'Zadani_bezcu HZ + NW'!$A$1:$N$20</definedName>
    <definedName name="Excel_BuiltIn_Print_Area_11">#REF!</definedName>
    <definedName name="Excel_BuiltIn_Print_Area_3_1">'Kat. roky'!$A$1:$C$11</definedName>
    <definedName name="Excel_BuiltIn_Print_Area_4_2">'Zadani_bezcu HZ + NW'!$A$1:$M$13</definedName>
    <definedName name="Excel_BuiltIn_Print_Area_4_1_11">#REF!</definedName>
    <definedName name="Excel_BuiltIn_Print_Area_1_1">'Zadani_bezcu HZ + NW'!$A$1:$M$13</definedName>
    <definedName name="Excel_BuiltIn_Print_Area_1_1_1">'Zadani_bezcu HZ + NW'!$A$1:$L$13</definedName>
    <definedName name="Excel_BuiltIn_Print_Area_2_11">"$#REF!.$B$6:$H$13"</definedName>
    <definedName name="Excel_BuiltIn_Print_Titles_2_1">"$#REF!.$B$6:$IP$6"</definedName>
    <definedName name="Excel_BuiltIn_Print_Area_8_1_1">'MC'!$A$1:$C$43</definedName>
    <definedName name="Excel_BuiltIn_Print_Area_1_1_1_1">"$#REF!.$B$6:$H$13"</definedName>
    <definedName name="Excel_BuiltIn_Print_Titles_1">"$#REF!.$B$6:$IP$6"</definedName>
    <definedName name="Excel_BuiltIn_Print_Area_3_1_1">"$#REF!.$B$6:$B$13"</definedName>
    <definedName name="Excel_BuiltIn_Print_Titles_3_1">"$#REF!.$B$6:$IP$6"</definedName>
    <definedName name="Excel_BuiltIn_Print_Area_7_1">'Zadani_bezcu HZ + NW'!$B$1:$G$13</definedName>
    <definedName name="Excel_BuiltIn_Print_Area_8_1_1_1">'MC'!$A$1:$C$40</definedName>
    <definedName name="Excel_BuiltIn_Print_Area_1_1_1_1_1">"$#REF!.$B$6:$H$13"</definedName>
    <definedName name="Excel_BuiltIn_Print_Area_3_1_1_1">"$#REF!.$B$6:$B$13"</definedName>
    <definedName name="Excel_BuiltIn_Print_Area_8_1_1_11">'MC'!$A$1:$C$39</definedName>
    <definedName name="Excel_BuiltIn_Print_Area_2_1_1">"$#REF!.$B$6:$H$6"</definedName>
    <definedName name="Excel_BuiltIn_Print_Area_6_1">'Kat. roky'!$A$7:$C$10</definedName>
    <definedName name="Excel_BuiltIn_Print_Area_1_1_1_1_1_1">"$#REF!.$B$6:$H$13"</definedName>
    <definedName name="Excel_BuiltIn_Print_Area_1_1_1_1_1_1_1">"$#REF!.$B$6:$H$13"</definedName>
    <definedName name="Excel_BuiltIn_Print_Area_2_1_1_1">"$#REF!.$B$6:$H$6"</definedName>
    <definedName name="Excel_BuiltIn_Print_Area_3_1_1_11">"$#REF!.$B$6:$B$6"</definedName>
    <definedName name="Excel_BuiltIn_Print_Area_4_1_1_1">"$#REF!.$#REF!$#REF!:$#REF!$#REF!"</definedName>
    <definedName name="Excel_BuiltIn_Print_Area_5_1_1">"$#REF!.$#REF!$#REF!:$#REF!$#REF!"</definedName>
    <definedName name="Excel_BuiltIn_Print_Titles_41">"$#REF!.$#REF!$#REF!:$#REF!$#REF!"</definedName>
    <definedName name="Excel_BuiltIn_Print_Titles_5">"$#REF!.$#REF!$#REF!:$#REF!$#REF!"</definedName>
  </definedNames>
  <calcPr fullCalcOnLoad="1"/>
</workbook>
</file>

<file path=xl/sharedStrings.xml><?xml version="1.0" encoding="utf-8"?>
<sst xmlns="http://schemas.openxmlformats.org/spreadsheetml/2006/main" count="560" uniqueCount="213">
  <si>
    <t>BĚH GRÁNICEMI O POHÁR STAROSTY MĚSTA ZNOJMA 21.05.2011</t>
  </si>
  <si>
    <t>Zadávací tabulka závodníků – mládí</t>
  </si>
  <si>
    <t>Poř. kat.</t>
  </si>
  <si>
    <t>St. číslo</t>
  </si>
  <si>
    <t>Příjmení</t>
  </si>
  <si>
    <t>Jméno</t>
  </si>
  <si>
    <t>Klub</t>
  </si>
  <si>
    <t>RN</t>
  </si>
  <si>
    <t>Kat.</t>
  </si>
  <si>
    <t>Čas</t>
  </si>
  <si>
    <t>Děti předškolní</t>
  </si>
  <si>
    <t>(RN 2005 a mladší)</t>
  </si>
  <si>
    <t>DP</t>
  </si>
  <si>
    <t xml:space="preserve"> 100 m</t>
  </si>
  <si>
    <t>Lapeš</t>
  </si>
  <si>
    <t>David</t>
  </si>
  <si>
    <t>TK Znojmo</t>
  </si>
  <si>
    <t>Červinka</t>
  </si>
  <si>
    <t>Matěj</t>
  </si>
  <si>
    <t>TJ Znojmo</t>
  </si>
  <si>
    <t>Pohanka</t>
  </si>
  <si>
    <t>Michal</t>
  </si>
  <si>
    <t>Atletická přípravka</t>
  </si>
  <si>
    <t>Polachová</t>
  </si>
  <si>
    <t>Iva</t>
  </si>
  <si>
    <t>Skalková</t>
  </si>
  <si>
    <t>Jana</t>
  </si>
  <si>
    <t>Verčimák</t>
  </si>
  <si>
    <t>Matyáš</t>
  </si>
  <si>
    <t>Plicka</t>
  </si>
  <si>
    <t>Šimon</t>
  </si>
  <si>
    <t>Veselá</t>
  </si>
  <si>
    <t>Kateřina</t>
  </si>
  <si>
    <t>Znojmo</t>
  </si>
  <si>
    <t>Daniel</t>
  </si>
  <si>
    <t>Dohnal</t>
  </si>
  <si>
    <t>Marek</t>
  </si>
  <si>
    <t>Barbora</t>
  </si>
  <si>
    <t xml:space="preserve">Vojtěch </t>
  </si>
  <si>
    <t>Žáci mladší</t>
  </si>
  <si>
    <t>(RN 2004 – 2002)</t>
  </si>
  <si>
    <t>ŽM</t>
  </si>
  <si>
    <t xml:space="preserve"> 280 m</t>
  </si>
  <si>
    <t>Šulc</t>
  </si>
  <si>
    <t>AC Mor. Krumlov</t>
  </si>
  <si>
    <t>Blažíčková</t>
  </si>
  <si>
    <t>Tereza</t>
  </si>
  <si>
    <t>Václavková</t>
  </si>
  <si>
    <t>Jolanka</t>
  </si>
  <si>
    <t>Atletika Znojmo</t>
  </si>
  <si>
    <t>Polach</t>
  </si>
  <si>
    <t>Vojtěch</t>
  </si>
  <si>
    <t>Skalka</t>
  </si>
  <si>
    <t>Josef</t>
  </si>
  <si>
    <t>Modrý</t>
  </si>
  <si>
    <t>Lukáš</t>
  </si>
  <si>
    <t>Červinková</t>
  </si>
  <si>
    <t>Anička</t>
  </si>
  <si>
    <t>Plicková</t>
  </si>
  <si>
    <t>Patricie</t>
  </si>
  <si>
    <t>Horák</t>
  </si>
  <si>
    <t>Dominik</t>
  </si>
  <si>
    <t>Vávra</t>
  </si>
  <si>
    <t>Štěpán</t>
  </si>
  <si>
    <t>Lohniská</t>
  </si>
  <si>
    <t>Michalka</t>
  </si>
  <si>
    <t>Stromková</t>
  </si>
  <si>
    <t>TJ Atletika Znojmo</t>
  </si>
  <si>
    <t>Kselík</t>
  </si>
  <si>
    <t>Petr</t>
  </si>
  <si>
    <t>Mazur</t>
  </si>
  <si>
    <t>Hynek</t>
  </si>
  <si>
    <t>Mazurová</t>
  </si>
  <si>
    <t>Nella</t>
  </si>
  <si>
    <t xml:space="preserve">Žáci starší  </t>
  </si>
  <si>
    <t>(RN 2001 – 1999)</t>
  </si>
  <si>
    <t>ŽS</t>
  </si>
  <si>
    <t xml:space="preserve"> 440 m</t>
  </si>
  <si>
    <t xml:space="preserve">Stromko </t>
  </si>
  <si>
    <t>Jakub</t>
  </si>
  <si>
    <t>HC Orli</t>
  </si>
  <si>
    <t>Neuwirthová</t>
  </si>
  <si>
    <t>Popocatepetl Znojmo</t>
  </si>
  <si>
    <t>Sivila</t>
  </si>
  <si>
    <t>Sid</t>
  </si>
  <si>
    <t>Ivanka</t>
  </si>
  <si>
    <t>Stádlerová</t>
  </si>
  <si>
    <t>Lucie</t>
  </si>
  <si>
    <t>Vespalec</t>
  </si>
  <si>
    <t>Dorostenci</t>
  </si>
  <si>
    <t>(RN 1998 – 1996)</t>
  </si>
  <si>
    <t>DO</t>
  </si>
  <si>
    <t xml:space="preserve"> 880 m</t>
  </si>
  <si>
    <t>Růžička</t>
  </si>
  <si>
    <t>Jiří</t>
  </si>
  <si>
    <t>ZŠ nám. Republika</t>
  </si>
  <si>
    <t>Seitl</t>
  </si>
  <si>
    <t>Ondřej</t>
  </si>
  <si>
    <t>Pirožková</t>
  </si>
  <si>
    <t>Kristina</t>
  </si>
  <si>
    <t>Bindzarová</t>
  </si>
  <si>
    <t>Junioři</t>
  </si>
  <si>
    <t>(RN 1995 – 1993)</t>
  </si>
  <si>
    <t>J</t>
  </si>
  <si>
    <t xml:space="preserve"> 1500 m</t>
  </si>
  <si>
    <t>km</t>
  </si>
  <si>
    <t>Výsledky kategorie</t>
  </si>
  <si>
    <t>Body ZBP</t>
  </si>
  <si>
    <t>Celkové pořadí</t>
  </si>
  <si>
    <t>Čas na 1km</t>
  </si>
  <si>
    <t>Kučera</t>
  </si>
  <si>
    <t>Jan</t>
  </si>
  <si>
    <t>TK Mor. Budějovice</t>
  </si>
  <si>
    <t>Kuben</t>
  </si>
  <si>
    <t>Karel</t>
  </si>
  <si>
    <t>Havránek</t>
  </si>
  <si>
    <t>Svoboda</t>
  </si>
  <si>
    <t>Ivo</t>
  </si>
  <si>
    <t>Nožka</t>
  </si>
  <si>
    <t>Dinosport Ivančice</t>
  </si>
  <si>
    <t>Patočka</t>
  </si>
  <si>
    <t>Stromko</t>
  </si>
  <si>
    <t>Luděk</t>
  </si>
  <si>
    <t>Halbrštat</t>
  </si>
  <si>
    <t>Kolínek</t>
  </si>
  <si>
    <t>František</t>
  </si>
  <si>
    <t>AK Perná</t>
  </si>
  <si>
    <t>Měřínský</t>
  </si>
  <si>
    <t>Jaroslav</t>
  </si>
  <si>
    <t>Ludvík</t>
  </si>
  <si>
    <t>Danielovič</t>
  </si>
  <si>
    <t>Leo</t>
  </si>
  <si>
    <t>Hradiště Znojmo</t>
  </si>
  <si>
    <t>Koreš</t>
  </si>
  <si>
    <t>Arnošt</t>
  </si>
  <si>
    <t>Atletic Třebíč</t>
  </si>
  <si>
    <t>Bobek</t>
  </si>
  <si>
    <t>Hanák</t>
  </si>
  <si>
    <t>Albín</t>
  </si>
  <si>
    <t>Brno- Útěchov</t>
  </si>
  <si>
    <t>Puchner</t>
  </si>
  <si>
    <t>Doubková</t>
  </si>
  <si>
    <t>Ž</t>
  </si>
  <si>
    <t>Bulantová</t>
  </si>
  <si>
    <t>Tamara</t>
  </si>
  <si>
    <t>Čabalová</t>
  </si>
  <si>
    <t>Jitka</t>
  </si>
  <si>
    <t>Hana</t>
  </si>
  <si>
    <t>Krčmářová</t>
  </si>
  <si>
    <t xml:space="preserve"> </t>
  </si>
  <si>
    <t>Poř.</t>
  </si>
  <si>
    <t xml:space="preserve">Ztráta min. </t>
  </si>
  <si>
    <t xml:space="preserve">Ztráta m. </t>
  </si>
  <si>
    <t>Výsledky – absolutní – M+V</t>
  </si>
  <si>
    <t>Výsledky – absolutní – Ženy</t>
  </si>
  <si>
    <t>Startovní listina</t>
  </si>
  <si>
    <t>Zadávací tabulka závodníků hlavní závod</t>
  </si>
  <si>
    <t>Poř.kat.</t>
  </si>
  <si>
    <t>ABS. Poř.</t>
  </si>
  <si>
    <t>počet záv.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</si>
  <si>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</si>
  <si>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</si>
  <si>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</si>
  <si>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</si>
  <si>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</si>
  <si>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</si>
  <si>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</si>
  <si>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</si>
  <si>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</si>
  <si>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</si>
  <si>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</si>
  <si>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Kategorie 2011</t>
  </si>
  <si>
    <t>Muži do 39: (do RN 1972)</t>
  </si>
  <si>
    <t>MA</t>
  </si>
  <si>
    <t>Muži 40 – 49: (RN 1971-1962)</t>
  </si>
  <si>
    <t>MB</t>
  </si>
  <si>
    <t>Muži 50 – 59: (RN 1961-1952)</t>
  </si>
  <si>
    <t>MC</t>
  </si>
  <si>
    <t>Muž nad 60: (RN 1951 a méně)</t>
  </si>
  <si>
    <t>MD</t>
  </si>
  <si>
    <t>Rozsah kategorií 2011</t>
  </si>
  <si>
    <t>Muži do 39:</t>
  </si>
  <si>
    <t>(RN 1972 a mladší)</t>
  </si>
  <si>
    <t>Muži 40 – 49:</t>
  </si>
  <si>
    <t>(RN 1971 – 1962)</t>
  </si>
  <si>
    <t>Muži 50 – 59:</t>
  </si>
  <si>
    <t>(RN 1961 – 1952)</t>
  </si>
  <si>
    <t xml:space="preserve">Muži nad 60: </t>
  </si>
  <si>
    <t>(RN 1951 a méně)</t>
  </si>
  <si>
    <t>Ženy</t>
  </si>
  <si>
    <t>Nordic walking</t>
  </si>
  <si>
    <t>NW</t>
  </si>
  <si>
    <t xml:space="preserve">(RN 2005 a mladší)  </t>
  </si>
  <si>
    <t xml:space="preserve">(RN 2002 - 2004)  </t>
  </si>
  <si>
    <t>(RN 1999 -2001)</t>
  </si>
  <si>
    <t>(RN 1996 -1998)</t>
  </si>
  <si>
    <t>(RN 1993 -1995)</t>
  </si>
  <si>
    <t xml:space="preserve"> 7500 m</t>
  </si>
  <si>
    <t xml:space="preserve">Muži A </t>
  </si>
  <si>
    <t xml:space="preserve"> do 39 let</t>
  </si>
  <si>
    <t>Muži B</t>
  </si>
  <si>
    <t xml:space="preserve"> 40 - 49 let</t>
  </si>
  <si>
    <t>(RN 1971 -1962)</t>
  </si>
  <si>
    <t>Muži C</t>
  </si>
  <si>
    <t>50 - 59 let</t>
  </si>
  <si>
    <t>(RN 1961 -1952)</t>
  </si>
  <si>
    <t>Muži D</t>
  </si>
  <si>
    <t xml:space="preserve"> nad 60</t>
  </si>
  <si>
    <t>(RN 1951 – a méně)</t>
  </si>
  <si>
    <t xml:space="preserve"> 3000 m</t>
  </si>
  <si>
    <t xml:space="preserve">Ženy </t>
  </si>
  <si>
    <t xml:space="preserve">Ž </t>
  </si>
  <si>
    <t>Body ZBP podle pořadí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</si>
</sst>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M:SS"/>
    <numFmt numFmtId="167" formatCode="HH:MM:SS"/>
    <numFmt numFmtId="168" formatCode="MM:SS;@"/>
    <numFmt numFmtId="169" formatCode="HH:MM:SS.000"/>
  </numFmts>
  <fonts count="25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u val="single"/>
      <sz val="15"/>
      <color indexed="16"/>
      <name val="Franklin Gothic Medium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u val="single"/>
      <sz val="12"/>
      <color indexed="10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u val="single"/>
      <sz val="10"/>
      <color indexed="8"/>
      <name val="Calibri"/>
      <family val="2"/>
    </font>
    <font>
      <sz val="11"/>
      <color indexed="8"/>
      <name val="Calibri"/>
      <family val="2"/>
    </font>
    <font>
      <b/>
      <sz val="24"/>
      <name val="Arial CE"/>
      <family val="2"/>
    </font>
    <font>
      <b/>
      <sz val="15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>
      <alignment/>
      <protection/>
    </xf>
  </cellStyleXfs>
  <cellXfs count="73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4" fillId="3" borderId="0" xfId="0" applyFont="1" applyFill="1" applyAlignment="1">
      <alignment/>
    </xf>
    <xf numFmtId="164" fontId="0" fillId="3" borderId="0" xfId="0" applyFill="1" applyAlignment="1">
      <alignment/>
    </xf>
    <xf numFmtId="164" fontId="5" fillId="4" borderId="1" xfId="0" applyFont="1" applyFill="1" applyBorder="1" applyAlignment="1">
      <alignment horizontal="right" vertical="top" wrapText="1"/>
    </xf>
    <xf numFmtId="164" fontId="5" fillId="4" borderId="1" xfId="0" applyFont="1" applyFill="1" applyBorder="1" applyAlignment="1">
      <alignment vertical="top" wrapText="1"/>
    </xf>
    <xf numFmtId="164" fontId="6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6" fillId="5" borderId="3" xfId="0" applyFont="1" applyFill="1" applyBorder="1" applyAlignment="1">
      <alignment/>
    </xf>
    <xf numFmtId="164" fontId="6" fillId="5" borderId="3" xfId="0" applyFont="1" applyFill="1" applyBorder="1" applyAlignment="1">
      <alignment horizontal="right"/>
    </xf>
    <xf numFmtId="165" fontId="7" fillId="5" borderId="4" xfId="0" applyNumberFormat="1" applyFont="1" applyFill="1" applyBorder="1" applyAlignment="1">
      <alignment horizontal="right"/>
    </xf>
    <xf numFmtId="164" fontId="6" fillId="0" borderId="5" xfId="0" applyFont="1" applyBorder="1" applyAlignment="1">
      <alignment/>
    </xf>
    <xf numFmtId="164" fontId="8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4" fontId="10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4" fontId="0" fillId="0" borderId="5" xfId="0" applyFont="1" applyBorder="1" applyAlignment="1">
      <alignment/>
    </xf>
    <xf numFmtId="164" fontId="0" fillId="0" borderId="0" xfId="0" applyAlignment="1">
      <alignment horizontal="right"/>
    </xf>
    <xf numFmtId="164" fontId="2" fillId="6" borderId="0" xfId="0" applyFont="1" applyFill="1" applyAlignment="1">
      <alignment/>
    </xf>
    <xf numFmtId="164" fontId="0" fillId="6" borderId="0" xfId="0" applyFill="1" applyAlignment="1">
      <alignment/>
    </xf>
    <xf numFmtId="164" fontId="11" fillId="6" borderId="0" xfId="0" applyFont="1" applyFill="1" applyAlignment="1">
      <alignment horizontal="right"/>
    </xf>
    <xf numFmtId="164" fontId="11" fillId="6" borderId="0" xfId="0" applyFont="1" applyFill="1" applyAlignment="1">
      <alignment/>
    </xf>
    <xf numFmtId="164" fontId="11" fillId="3" borderId="0" xfId="0" applyFont="1" applyFill="1" applyAlignment="1">
      <alignment/>
    </xf>
    <xf numFmtId="164" fontId="11" fillId="3" borderId="0" xfId="0" applyFont="1" applyFill="1" applyAlignment="1">
      <alignment horizontal="right"/>
    </xf>
    <xf numFmtId="164" fontId="5" fillId="0" borderId="1" xfId="0" applyFont="1" applyBorder="1" applyAlignment="1">
      <alignment horizontal="right" vertical="top" wrapText="1"/>
    </xf>
    <xf numFmtId="164" fontId="5" fillId="0" borderId="1" xfId="0" applyFont="1" applyBorder="1" applyAlignment="1">
      <alignment vertical="top" wrapText="1"/>
    </xf>
    <xf numFmtId="165" fontId="7" fillId="5" borderId="3" xfId="0" applyNumberFormat="1" applyFont="1" applyFill="1" applyBorder="1" applyAlignment="1">
      <alignment horizontal="right"/>
    </xf>
    <xf numFmtId="164" fontId="0" fillId="5" borderId="4" xfId="0" applyFill="1" applyBorder="1" applyAlignment="1">
      <alignment/>
    </xf>
    <xf numFmtId="167" fontId="0" fillId="0" borderId="5" xfId="0" applyNumberFormat="1" applyBorder="1" applyAlignment="1">
      <alignment/>
    </xf>
    <xf numFmtId="164" fontId="11" fillId="0" borderId="5" xfId="0" applyFont="1" applyBorder="1" applyAlignment="1">
      <alignment/>
    </xf>
    <xf numFmtId="168" fontId="1" fillId="0" borderId="5" xfId="0" applyNumberFormat="1" applyFont="1" applyBorder="1" applyAlignment="1">
      <alignment wrapText="1"/>
    </xf>
    <xf numFmtId="164" fontId="11" fillId="6" borderId="0" xfId="0" applyNumberFormat="1" applyFont="1" applyFill="1" applyAlignment="1">
      <alignment horizontal="right"/>
    </xf>
    <xf numFmtId="164" fontId="12" fillId="3" borderId="0" xfId="0" applyFont="1" applyFill="1" applyAlignment="1">
      <alignment/>
    </xf>
    <xf numFmtId="164" fontId="0" fillId="0" borderId="0" xfId="0" applyAlignment="1">
      <alignment wrapText="1"/>
    </xf>
    <xf numFmtId="164" fontId="13" fillId="0" borderId="5" xfId="0" applyFont="1" applyBorder="1" applyAlignment="1">
      <alignment/>
    </xf>
    <xf numFmtId="164" fontId="0" fillId="0" borderId="5" xfId="0" applyFont="1" applyBorder="1" applyAlignment="1">
      <alignment horizontal="left"/>
    </xf>
    <xf numFmtId="164" fontId="1" fillId="0" borderId="5" xfId="0" applyNumberFormat="1" applyFont="1" applyBorder="1" applyAlignment="1">
      <alignment wrapText="1"/>
    </xf>
    <xf numFmtId="164" fontId="0" fillId="0" borderId="0" xfId="0" applyAlignment="1">
      <alignment horizontal="left"/>
    </xf>
    <xf numFmtId="164" fontId="0" fillId="6" borderId="0" xfId="0" applyFill="1" applyAlignment="1">
      <alignment horizontal="left"/>
    </xf>
    <xf numFmtId="164" fontId="5" fillId="0" borderId="1" xfId="0" applyFont="1" applyBorder="1" applyAlignment="1">
      <alignment horizontal="left" vertical="top" wrapText="1"/>
    </xf>
    <xf numFmtId="164" fontId="14" fillId="0" borderId="5" xfId="0" applyFont="1" applyBorder="1" applyAlignment="1">
      <alignment/>
    </xf>
    <xf numFmtId="164" fontId="15" fillId="0" borderId="5" xfId="0" applyFont="1" applyBorder="1" applyAlignment="1">
      <alignment/>
    </xf>
    <xf numFmtId="164" fontId="15" fillId="0" borderId="5" xfId="0" applyFont="1" applyBorder="1" applyAlignment="1">
      <alignment horizontal="left"/>
    </xf>
    <xf numFmtId="164" fontId="16" fillId="2" borderId="0" xfId="0" applyFont="1" applyFill="1" applyAlignment="1">
      <alignment/>
    </xf>
    <xf numFmtId="164" fontId="17" fillId="0" borderId="0" xfId="0" applyFont="1" applyAlignment="1">
      <alignment/>
    </xf>
    <xf numFmtId="164" fontId="17" fillId="7" borderId="0" xfId="0" applyFont="1" applyFill="1" applyAlignment="1">
      <alignment/>
    </xf>
    <xf numFmtId="164" fontId="17" fillId="0" borderId="0" xfId="0" applyFont="1" applyAlignment="1">
      <alignment vertical="top"/>
    </xf>
    <xf numFmtId="164" fontId="5" fillId="8" borderId="0" xfId="0" applyFont="1" applyFill="1" applyBorder="1" applyAlignment="1">
      <alignment horizontal="right" vertical="top" wrapText="1"/>
    </xf>
    <xf numFmtId="164" fontId="5" fillId="8" borderId="0" xfId="0" applyFont="1" applyFill="1" applyBorder="1" applyAlignment="1">
      <alignment vertical="top" wrapText="1"/>
    </xf>
    <xf numFmtId="164" fontId="5" fillId="4" borderId="0" xfId="0" applyFont="1" applyFill="1" applyBorder="1" applyAlignment="1">
      <alignment horizontal="right" vertical="top" wrapText="1"/>
    </xf>
    <xf numFmtId="164" fontId="18" fillId="0" borderId="0" xfId="0" applyFont="1" applyAlignment="1">
      <alignment wrapText="1"/>
    </xf>
    <xf numFmtId="164" fontId="4" fillId="3" borderId="1" xfId="0" applyFont="1" applyFill="1" applyBorder="1" applyAlignment="1">
      <alignment horizontal="right" wrapText="1"/>
    </xf>
    <xf numFmtId="164" fontId="4" fillId="3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9" fillId="0" borderId="0" xfId="0" applyFont="1" applyAlignment="1">
      <alignment/>
    </xf>
    <xf numFmtId="164" fontId="19" fillId="0" borderId="5" xfId="0" applyFont="1" applyBorder="1" applyAlignment="1">
      <alignment/>
    </xf>
    <xf numFmtId="169" fontId="9" fillId="0" borderId="5" xfId="0" applyNumberFormat="1" applyFont="1" applyBorder="1" applyAlignment="1">
      <alignment/>
    </xf>
    <xf numFmtId="164" fontId="20" fillId="3" borderId="0" xfId="0" applyFont="1" applyFill="1" applyAlignment="1">
      <alignment horizontal="left"/>
    </xf>
    <xf numFmtId="164" fontId="21" fillId="5" borderId="6" xfId="20" applyFont="1" applyFill="1" applyBorder="1">
      <alignment/>
      <protection/>
    </xf>
    <xf numFmtId="164" fontId="23" fillId="3" borderId="5" xfId="0" applyFont="1" applyFill="1" applyBorder="1" applyAlignment="1">
      <alignment/>
    </xf>
    <xf numFmtId="164" fontId="24" fillId="3" borderId="5" xfId="0" applyFont="1" applyFill="1" applyBorder="1" applyAlignment="1">
      <alignment horizontal="left"/>
    </xf>
    <xf numFmtId="164" fontId="24" fillId="3" borderId="5" xfId="0" applyFont="1" applyFill="1" applyBorder="1" applyAlignment="1">
      <alignment horizontal="right"/>
    </xf>
    <xf numFmtId="164" fontId="24" fillId="0" borderId="5" xfId="0" applyFont="1" applyBorder="1" applyAlignment="1">
      <alignment/>
    </xf>
    <xf numFmtId="164" fontId="24" fillId="0" borderId="5" xfId="0" applyFont="1" applyBorder="1" applyAlignment="1">
      <alignment horizontal="left"/>
    </xf>
    <xf numFmtId="164" fontId="24" fillId="0" borderId="5" xfId="0" applyFont="1" applyBorder="1" applyAlignment="1">
      <alignment horizontal="right"/>
    </xf>
    <xf numFmtId="164" fontId="4" fillId="9" borderId="0" xfId="0" applyFont="1" applyFill="1" applyAlignment="1">
      <alignment/>
    </xf>
    <xf numFmtId="164" fontId="12" fillId="0" borderId="5" xfId="0" applyFont="1" applyBorder="1" applyAlignment="1">
      <alignment/>
    </xf>
    <xf numFmtId="164" fontId="12" fillId="0" borderId="0" xfId="0" applyFont="1" applyAlignment="1">
      <alignment/>
    </xf>
    <xf numFmtId="164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80" zoomScaleSheetLayoutView="80" workbookViewId="0" topLeftCell="A1">
      <selection activeCell="L20" sqref="L20"/>
    </sheetView>
  </sheetViews>
  <sheetFormatPr defaultColWidth="12.00390625" defaultRowHeight="12.75"/>
  <cols>
    <col min="1" max="1" width="5.625" style="0" customWidth="1"/>
    <col min="2" max="2" width="6.75390625" style="0" customWidth="1"/>
    <col min="3" max="3" width="25.875" style="0" customWidth="1"/>
    <col min="4" max="4" width="20.75390625" style="0" customWidth="1"/>
    <col min="5" max="5" width="22.75390625" style="0" customWidth="1"/>
    <col min="6" max="16384" width="11.625" style="0" customWidth="1"/>
  </cols>
  <sheetData>
    <row r="1" spans="1:8" ht="18.75">
      <c r="A1" s="1"/>
      <c r="B1" s="2" t="s">
        <v>0</v>
      </c>
      <c r="C1" s="3"/>
      <c r="D1" s="3"/>
      <c r="E1" s="3"/>
      <c r="F1" s="3"/>
      <c r="G1" s="3"/>
      <c r="H1" s="3"/>
    </row>
    <row r="2" spans="1:8" ht="15">
      <c r="A2" s="4"/>
      <c r="B2" s="4" t="s">
        <v>1</v>
      </c>
      <c r="C2" s="5"/>
      <c r="D2" s="5"/>
      <c r="E2" s="5"/>
      <c r="F2" s="5"/>
      <c r="G2" s="5"/>
      <c r="H2" s="5"/>
    </row>
    <row r="3" spans="1:8" ht="24.7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</row>
    <row r="4" spans="1:8" ht="12.75">
      <c r="A4" s="8"/>
      <c r="B4" s="9"/>
      <c r="C4" s="10" t="s">
        <v>10</v>
      </c>
      <c r="D4" s="10" t="s">
        <v>11</v>
      </c>
      <c r="E4" s="10" t="s">
        <v>12</v>
      </c>
      <c r="F4" s="9"/>
      <c r="G4" s="11" t="s">
        <v>13</v>
      </c>
      <c r="H4" s="12"/>
    </row>
    <row r="5" spans="1:8" ht="12.75">
      <c r="A5" s="13">
        <v>1</v>
      </c>
      <c r="B5" s="14">
        <v>164</v>
      </c>
      <c r="C5" s="15" t="s">
        <v>14</v>
      </c>
      <c r="D5" s="16" t="s">
        <v>15</v>
      </c>
      <c r="E5" s="16" t="s">
        <v>16</v>
      </c>
      <c r="F5" s="17">
        <v>2005</v>
      </c>
      <c r="G5" s="18" t="s">
        <v>12</v>
      </c>
      <c r="H5" s="19">
        <v>0.0002314814814814815</v>
      </c>
    </row>
    <row r="6" spans="1:8" ht="12.75">
      <c r="A6" s="13">
        <v>2</v>
      </c>
      <c r="B6" s="14">
        <v>163</v>
      </c>
      <c r="C6" s="15" t="s">
        <v>17</v>
      </c>
      <c r="D6" s="16" t="s">
        <v>18</v>
      </c>
      <c r="E6" s="16" t="s">
        <v>19</v>
      </c>
      <c r="F6" s="17">
        <v>2005</v>
      </c>
      <c r="G6" s="18" t="s">
        <v>12</v>
      </c>
      <c r="H6" s="19">
        <v>0.0002546296296296296</v>
      </c>
    </row>
    <row r="7" spans="1:8" ht="12.75">
      <c r="A7" s="13">
        <v>3</v>
      </c>
      <c r="B7" s="14">
        <v>188</v>
      </c>
      <c r="C7" s="15" t="s">
        <v>20</v>
      </c>
      <c r="D7" s="16" t="s">
        <v>21</v>
      </c>
      <c r="E7" s="16" t="s">
        <v>22</v>
      </c>
      <c r="F7" s="17">
        <v>2005</v>
      </c>
      <c r="G7" s="18" t="s">
        <v>12</v>
      </c>
      <c r="H7" s="19">
        <v>0.0002662037037037037</v>
      </c>
    </row>
    <row r="8" spans="1:8" ht="12.75">
      <c r="A8" s="13">
        <v>4</v>
      </c>
      <c r="B8" s="14">
        <v>187</v>
      </c>
      <c r="C8" s="15" t="s">
        <v>23</v>
      </c>
      <c r="D8" s="16" t="s">
        <v>24</v>
      </c>
      <c r="E8" s="16" t="s">
        <v>22</v>
      </c>
      <c r="F8" s="17">
        <v>2005</v>
      </c>
      <c r="G8" s="18" t="s">
        <v>12</v>
      </c>
      <c r="H8" s="19">
        <v>0.00028935185185185184</v>
      </c>
    </row>
    <row r="9" spans="1:8" ht="12.75">
      <c r="A9" s="13">
        <v>5</v>
      </c>
      <c r="B9" s="14">
        <v>173</v>
      </c>
      <c r="C9" s="15" t="s">
        <v>25</v>
      </c>
      <c r="D9" s="16" t="s">
        <v>26</v>
      </c>
      <c r="E9" s="16"/>
      <c r="F9" s="17">
        <v>2007</v>
      </c>
      <c r="G9" s="18" t="s">
        <v>12</v>
      </c>
      <c r="H9" s="19">
        <v>0.00032407407407407406</v>
      </c>
    </row>
    <row r="10" spans="1:8" ht="12.75">
      <c r="A10" s="13">
        <v>6</v>
      </c>
      <c r="B10" s="14">
        <v>193</v>
      </c>
      <c r="C10" s="15" t="s">
        <v>27</v>
      </c>
      <c r="D10" s="16" t="s">
        <v>28</v>
      </c>
      <c r="E10" s="16"/>
      <c r="F10" s="17">
        <v>2005</v>
      </c>
      <c r="G10" s="18" t="s">
        <v>12</v>
      </c>
      <c r="H10" s="19">
        <v>0.00034722222222222224</v>
      </c>
    </row>
    <row r="11" spans="1:8" ht="12.75">
      <c r="A11" s="13">
        <v>7</v>
      </c>
      <c r="B11" s="14">
        <v>165</v>
      </c>
      <c r="C11" s="15" t="s">
        <v>29</v>
      </c>
      <c r="D11" s="16" t="s">
        <v>30</v>
      </c>
      <c r="E11" s="16" t="s">
        <v>19</v>
      </c>
      <c r="F11" s="17">
        <v>2007</v>
      </c>
      <c r="G11" s="18" t="s">
        <v>12</v>
      </c>
      <c r="H11" s="19">
        <v>0.0004050925925925926</v>
      </c>
    </row>
    <row r="12" spans="1:8" ht="12.75">
      <c r="A12" s="13">
        <v>8</v>
      </c>
      <c r="B12" s="14">
        <v>176</v>
      </c>
      <c r="C12" s="15" t="s">
        <v>31</v>
      </c>
      <c r="D12" s="16" t="s">
        <v>32</v>
      </c>
      <c r="E12" s="16" t="s">
        <v>33</v>
      </c>
      <c r="F12" s="17">
        <v>2006</v>
      </c>
      <c r="G12" s="18" t="s">
        <v>12</v>
      </c>
      <c r="H12" s="19">
        <v>0.0004166666666666667</v>
      </c>
    </row>
    <row r="13" spans="1:8" ht="12.75">
      <c r="A13" s="13">
        <v>9</v>
      </c>
      <c r="B13" s="14">
        <v>160</v>
      </c>
      <c r="C13" s="15" t="s">
        <v>20</v>
      </c>
      <c r="D13" s="16" t="s">
        <v>34</v>
      </c>
      <c r="E13" s="16" t="s">
        <v>19</v>
      </c>
      <c r="F13" s="17">
        <v>2008</v>
      </c>
      <c r="G13" s="18" t="s">
        <v>12</v>
      </c>
      <c r="H13" s="19">
        <v>0.000462962962962963</v>
      </c>
    </row>
    <row r="14" spans="1:8" ht="12.75">
      <c r="A14" s="13">
        <v>10</v>
      </c>
      <c r="B14" s="14">
        <v>192</v>
      </c>
      <c r="C14" s="15" t="s">
        <v>35</v>
      </c>
      <c r="D14" s="16" t="s">
        <v>36</v>
      </c>
      <c r="E14" s="16"/>
      <c r="F14" s="17">
        <v>2006</v>
      </c>
      <c r="G14" s="18" t="s">
        <v>12</v>
      </c>
      <c r="H14" s="19">
        <v>0.0004861111111111111</v>
      </c>
    </row>
    <row r="15" spans="1:8" ht="12.75">
      <c r="A15" s="13">
        <v>11</v>
      </c>
      <c r="B15" s="14">
        <v>175</v>
      </c>
      <c r="C15" s="15" t="s">
        <v>31</v>
      </c>
      <c r="D15" s="16" t="s">
        <v>37</v>
      </c>
      <c r="E15" s="16" t="s">
        <v>33</v>
      </c>
      <c r="F15" s="17">
        <v>2009</v>
      </c>
      <c r="G15" s="18" t="s">
        <v>12</v>
      </c>
      <c r="H15" s="19">
        <v>0.0006365740740740741</v>
      </c>
    </row>
    <row r="16" spans="1:8" ht="12.75">
      <c r="A16" s="13">
        <v>12</v>
      </c>
      <c r="B16" s="14">
        <v>171</v>
      </c>
      <c r="C16" s="15" t="s">
        <v>38</v>
      </c>
      <c r="D16" s="16" t="s">
        <v>30</v>
      </c>
      <c r="E16" s="16"/>
      <c r="F16" s="17">
        <v>2008</v>
      </c>
      <c r="G16" s="18" t="s">
        <v>12</v>
      </c>
      <c r="H16" s="19">
        <v>0.0006712962962962962</v>
      </c>
    </row>
    <row r="17" spans="1:8" ht="12.75">
      <c r="A17" s="8"/>
      <c r="B17" s="9"/>
      <c r="C17" s="10" t="s">
        <v>39</v>
      </c>
      <c r="D17" s="10" t="s">
        <v>40</v>
      </c>
      <c r="E17" s="10" t="s">
        <v>41</v>
      </c>
      <c r="F17" s="9"/>
      <c r="G17" s="11" t="s">
        <v>42</v>
      </c>
      <c r="H17" s="12"/>
    </row>
    <row r="18" spans="1:8" ht="12.75">
      <c r="A18" s="13">
        <v>1</v>
      </c>
      <c r="B18" s="14">
        <v>195</v>
      </c>
      <c r="C18" s="15" t="s">
        <v>43</v>
      </c>
      <c r="D18" s="16" t="s">
        <v>18</v>
      </c>
      <c r="E18" s="16" t="s">
        <v>44</v>
      </c>
      <c r="F18" s="17">
        <v>2002</v>
      </c>
      <c r="G18" s="18" t="s">
        <v>41</v>
      </c>
      <c r="H18" s="19">
        <v>0.0006365740740740741</v>
      </c>
    </row>
    <row r="19" spans="1:8" ht="12.75">
      <c r="A19" s="13">
        <v>2</v>
      </c>
      <c r="B19" s="14">
        <v>194</v>
      </c>
      <c r="C19" s="15" t="s">
        <v>45</v>
      </c>
      <c r="D19" s="16" t="s">
        <v>46</v>
      </c>
      <c r="E19" s="16" t="s">
        <v>19</v>
      </c>
      <c r="F19" s="17">
        <v>2002</v>
      </c>
      <c r="G19" s="18" t="s">
        <v>41</v>
      </c>
      <c r="H19" s="19">
        <v>0.0006481481481481481</v>
      </c>
    </row>
    <row r="20" spans="1:8" ht="12.75">
      <c r="A20" s="13">
        <v>3</v>
      </c>
      <c r="B20" s="14">
        <v>178</v>
      </c>
      <c r="C20" s="15" t="s">
        <v>47</v>
      </c>
      <c r="D20" s="16" t="s">
        <v>48</v>
      </c>
      <c r="E20" s="16" t="s">
        <v>49</v>
      </c>
      <c r="F20" s="17">
        <v>2002</v>
      </c>
      <c r="G20" s="18" t="s">
        <v>41</v>
      </c>
      <c r="H20" s="19">
        <v>0.0006597222222222222</v>
      </c>
    </row>
    <row r="21" spans="1:8" ht="12.75">
      <c r="A21" s="13">
        <v>4</v>
      </c>
      <c r="B21" s="14">
        <v>186</v>
      </c>
      <c r="C21" s="15" t="s">
        <v>50</v>
      </c>
      <c r="D21" s="16" t="s">
        <v>51</v>
      </c>
      <c r="E21" s="16" t="s">
        <v>22</v>
      </c>
      <c r="F21" s="17">
        <v>2003</v>
      </c>
      <c r="G21" s="18" t="s">
        <v>41</v>
      </c>
      <c r="H21" s="19">
        <v>0.0006712962962962962</v>
      </c>
    </row>
    <row r="22" spans="1:8" ht="12.75">
      <c r="A22" s="13">
        <v>5</v>
      </c>
      <c r="B22" s="14">
        <v>172</v>
      </c>
      <c r="C22" s="15" t="s">
        <v>52</v>
      </c>
      <c r="D22" s="16" t="s">
        <v>53</v>
      </c>
      <c r="E22" s="16"/>
      <c r="F22" s="17">
        <v>2002</v>
      </c>
      <c r="G22" s="18" t="s">
        <v>41</v>
      </c>
      <c r="H22" s="19">
        <v>0.0006944444444444445</v>
      </c>
    </row>
    <row r="23" spans="1:8" ht="12.75">
      <c r="A23" s="13">
        <v>6</v>
      </c>
      <c r="B23" s="14">
        <v>181</v>
      </c>
      <c r="C23" s="15" t="s">
        <v>54</v>
      </c>
      <c r="D23" s="16" t="s">
        <v>55</v>
      </c>
      <c r="E23" s="16" t="s">
        <v>19</v>
      </c>
      <c r="F23" s="17">
        <v>2002</v>
      </c>
      <c r="G23" s="18" t="s">
        <v>41</v>
      </c>
      <c r="H23" s="19">
        <v>0.0007175925925925926</v>
      </c>
    </row>
    <row r="24" spans="1:8" ht="12.75">
      <c r="A24" s="13">
        <v>7</v>
      </c>
      <c r="B24" s="14">
        <v>180</v>
      </c>
      <c r="C24" s="15" t="s">
        <v>56</v>
      </c>
      <c r="D24" s="16" t="s">
        <v>57</v>
      </c>
      <c r="E24" s="16" t="s">
        <v>19</v>
      </c>
      <c r="F24" s="17">
        <v>2002</v>
      </c>
      <c r="G24" s="18" t="s">
        <v>41</v>
      </c>
      <c r="H24" s="19">
        <v>0.0007407407407407407</v>
      </c>
    </row>
    <row r="25" spans="1:8" ht="12.75">
      <c r="A25" s="13">
        <v>8</v>
      </c>
      <c r="B25" s="14">
        <v>185</v>
      </c>
      <c r="C25" s="15" t="s">
        <v>58</v>
      </c>
      <c r="D25" s="16" t="s">
        <v>59</v>
      </c>
      <c r="E25" s="16" t="s">
        <v>19</v>
      </c>
      <c r="F25" s="20">
        <v>2002</v>
      </c>
      <c r="G25" s="18" t="s">
        <v>41</v>
      </c>
      <c r="H25" s="19">
        <v>0.0007523148148148148</v>
      </c>
    </row>
    <row r="26" spans="1:8" ht="12.75">
      <c r="A26" s="13">
        <v>9</v>
      </c>
      <c r="B26" s="14">
        <v>198</v>
      </c>
      <c r="C26" s="15" t="s">
        <v>60</v>
      </c>
      <c r="D26" s="16" t="s">
        <v>61</v>
      </c>
      <c r="E26" s="16" t="s">
        <v>44</v>
      </c>
      <c r="F26" s="17">
        <v>2004</v>
      </c>
      <c r="G26" s="18" t="s">
        <v>41</v>
      </c>
      <c r="H26" s="19">
        <v>0.0007638888888888889</v>
      </c>
    </row>
    <row r="27" spans="1:8" ht="12.75">
      <c r="A27" s="13">
        <v>10</v>
      </c>
      <c r="B27" s="14">
        <v>189</v>
      </c>
      <c r="C27" s="15" t="s">
        <v>62</v>
      </c>
      <c r="D27" s="16" t="s">
        <v>63</v>
      </c>
      <c r="E27" s="16"/>
      <c r="F27" s="17">
        <v>2002</v>
      </c>
      <c r="G27" s="18" t="s">
        <v>41</v>
      </c>
      <c r="H27" s="19">
        <v>0.000787037037037037</v>
      </c>
    </row>
    <row r="28" spans="1:8" ht="12.75">
      <c r="A28" s="13">
        <v>11</v>
      </c>
      <c r="B28" s="14">
        <v>170</v>
      </c>
      <c r="C28" s="15" t="s">
        <v>64</v>
      </c>
      <c r="D28" s="16" t="s">
        <v>65</v>
      </c>
      <c r="E28" s="16" t="s">
        <v>19</v>
      </c>
      <c r="F28" s="17">
        <v>2002</v>
      </c>
      <c r="G28" s="18" t="s">
        <v>41</v>
      </c>
      <c r="H28" s="19">
        <v>0.0007986111111111112</v>
      </c>
    </row>
    <row r="29" spans="1:8" ht="12.75">
      <c r="A29" s="13">
        <v>12</v>
      </c>
      <c r="B29" s="14">
        <v>182</v>
      </c>
      <c r="C29" s="15" t="s">
        <v>66</v>
      </c>
      <c r="D29" s="16" t="s">
        <v>46</v>
      </c>
      <c r="E29" s="16" t="s">
        <v>67</v>
      </c>
      <c r="F29" s="17">
        <v>2002</v>
      </c>
      <c r="G29" s="18" t="s">
        <v>41</v>
      </c>
      <c r="H29" s="19">
        <v>0.0008101851851851852</v>
      </c>
    </row>
    <row r="30" spans="1:8" ht="12.75">
      <c r="A30" s="13">
        <v>13</v>
      </c>
      <c r="B30" s="14">
        <v>184</v>
      </c>
      <c r="C30" s="15" t="s">
        <v>51</v>
      </c>
      <c r="D30" s="16" t="s">
        <v>51</v>
      </c>
      <c r="E30" s="16" t="s">
        <v>19</v>
      </c>
      <c r="F30" s="17">
        <v>2004</v>
      </c>
      <c r="G30" s="18" t="s">
        <v>41</v>
      </c>
      <c r="H30" s="19">
        <v>0.0008333333333333334</v>
      </c>
    </row>
    <row r="31" spans="1:8" ht="12.75">
      <c r="A31" s="13">
        <v>14</v>
      </c>
      <c r="B31" s="14">
        <v>179</v>
      </c>
      <c r="C31" s="15" t="s">
        <v>68</v>
      </c>
      <c r="D31" s="16" t="s">
        <v>69</v>
      </c>
      <c r="E31" s="16" t="s">
        <v>19</v>
      </c>
      <c r="F31" s="17">
        <v>2004</v>
      </c>
      <c r="G31" s="18" t="s">
        <v>41</v>
      </c>
      <c r="H31" s="19">
        <v>0.0008449074074074074</v>
      </c>
    </row>
    <row r="32" spans="1:8" ht="12.75">
      <c r="A32" s="13">
        <v>15</v>
      </c>
      <c r="B32" s="14">
        <v>196</v>
      </c>
      <c r="C32" s="15" t="s">
        <v>70</v>
      </c>
      <c r="D32" s="16" t="s">
        <v>71</v>
      </c>
      <c r="E32" s="16" t="s">
        <v>44</v>
      </c>
      <c r="F32" s="17">
        <v>2004</v>
      </c>
      <c r="G32" s="18" t="s">
        <v>41</v>
      </c>
      <c r="H32" s="19">
        <v>0.0008564814814814815</v>
      </c>
    </row>
    <row r="33" spans="1:8" ht="12.75">
      <c r="A33" s="13">
        <v>16</v>
      </c>
      <c r="B33" s="14">
        <v>197</v>
      </c>
      <c r="C33" s="15" t="s">
        <v>72</v>
      </c>
      <c r="D33" s="16" t="s">
        <v>73</v>
      </c>
      <c r="E33" s="16" t="s">
        <v>44</v>
      </c>
      <c r="F33" s="17">
        <v>2004</v>
      </c>
      <c r="G33" s="18" t="s">
        <v>41</v>
      </c>
      <c r="H33" s="19">
        <v>0.0008796296296296296</v>
      </c>
    </row>
    <row r="34" spans="1:8" ht="12.75">
      <c r="A34" s="8"/>
      <c r="B34" s="9"/>
      <c r="C34" s="10" t="s">
        <v>74</v>
      </c>
      <c r="D34" s="10" t="s">
        <v>75</v>
      </c>
      <c r="E34" s="10" t="s">
        <v>76</v>
      </c>
      <c r="F34" s="9"/>
      <c r="G34" s="11" t="s">
        <v>77</v>
      </c>
      <c r="H34" s="12"/>
    </row>
    <row r="35" spans="1:8" ht="12.75">
      <c r="A35" s="13">
        <v>1</v>
      </c>
      <c r="B35" s="14">
        <v>183</v>
      </c>
      <c r="C35" s="15" t="s">
        <v>78</v>
      </c>
      <c r="D35" s="16" t="s">
        <v>79</v>
      </c>
      <c r="E35" s="16" t="s">
        <v>80</v>
      </c>
      <c r="F35" s="17">
        <v>1999</v>
      </c>
      <c r="G35" s="18" t="s">
        <v>76</v>
      </c>
      <c r="H35" s="19">
        <v>0.0010763888888888889</v>
      </c>
    </row>
    <row r="36" spans="1:8" ht="12.75">
      <c r="A36" s="13">
        <v>2</v>
      </c>
      <c r="B36" s="14">
        <v>168</v>
      </c>
      <c r="C36" s="15" t="s">
        <v>81</v>
      </c>
      <c r="D36" s="16" t="s">
        <v>32</v>
      </c>
      <c r="E36" s="16" t="s">
        <v>19</v>
      </c>
      <c r="F36" s="17">
        <v>2001</v>
      </c>
      <c r="G36" s="18" t="s">
        <v>76</v>
      </c>
      <c r="H36" s="19">
        <v>0.001099537037037037</v>
      </c>
    </row>
    <row r="37" spans="1:8" ht="12.75">
      <c r="A37" s="13">
        <v>3</v>
      </c>
      <c r="B37" s="14">
        <v>174</v>
      </c>
      <c r="C37" s="15" t="s">
        <v>36</v>
      </c>
      <c r="D37" s="16" t="s">
        <v>79</v>
      </c>
      <c r="E37" s="16" t="s">
        <v>82</v>
      </c>
      <c r="F37" s="17">
        <v>1999</v>
      </c>
      <c r="G37" s="18" t="s">
        <v>76</v>
      </c>
      <c r="H37" s="19">
        <v>0.0011574074074074073</v>
      </c>
    </row>
    <row r="38" spans="1:8" ht="12.75">
      <c r="A38" s="13">
        <v>4</v>
      </c>
      <c r="B38" s="14">
        <v>200</v>
      </c>
      <c r="C38" s="15" t="s">
        <v>83</v>
      </c>
      <c r="D38" s="16" t="s">
        <v>84</v>
      </c>
      <c r="E38" s="16" t="s">
        <v>19</v>
      </c>
      <c r="F38" s="17">
        <v>2000</v>
      </c>
      <c r="G38" s="18" t="s">
        <v>76</v>
      </c>
      <c r="H38" s="19">
        <v>0.0012152777777777778</v>
      </c>
    </row>
    <row r="39" spans="1:8" ht="12.75">
      <c r="A39" s="13">
        <v>5</v>
      </c>
      <c r="B39" s="14">
        <v>177</v>
      </c>
      <c r="C39" s="15" t="s">
        <v>47</v>
      </c>
      <c r="D39" s="16" t="s">
        <v>85</v>
      </c>
      <c r="E39" s="16" t="s">
        <v>49</v>
      </c>
      <c r="F39" s="17">
        <v>2000</v>
      </c>
      <c r="G39" s="18" t="s">
        <v>76</v>
      </c>
      <c r="H39" s="19">
        <v>0.0013194444444444445</v>
      </c>
    </row>
    <row r="40" spans="1:8" ht="12.75">
      <c r="A40" s="13">
        <v>6</v>
      </c>
      <c r="B40" s="14">
        <v>191</v>
      </c>
      <c r="C40" s="15" t="s">
        <v>86</v>
      </c>
      <c r="D40" s="16" t="s">
        <v>87</v>
      </c>
      <c r="E40" s="16" t="s">
        <v>44</v>
      </c>
      <c r="F40" s="17">
        <v>2001</v>
      </c>
      <c r="G40" s="18" t="s">
        <v>76</v>
      </c>
      <c r="H40" s="19">
        <v>0.0013541666666666667</v>
      </c>
    </row>
    <row r="41" spans="1:8" ht="12.75">
      <c r="A41" s="13">
        <v>7</v>
      </c>
      <c r="B41" s="14">
        <v>199</v>
      </c>
      <c r="C41" s="15" t="s">
        <v>88</v>
      </c>
      <c r="D41" s="16" t="s">
        <v>51</v>
      </c>
      <c r="E41" s="16" t="s">
        <v>44</v>
      </c>
      <c r="F41" s="17">
        <v>2001</v>
      </c>
      <c r="G41" s="18" t="s">
        <v>76</v>
      </c>
      <c r="H41" s="19">
        <v>0.0013773148148148147</v>
      </c>
    </row>
    <row r="42" spans="1:8" ht="12.75">
      <c r="A42" s="8"/>
      <c r="B42" s="9"/>
      <c r="C42" s="10" t="s">
        <v>89</v>
      </c>
      <c r="D42" s="10" t="s">
        <v>90</v>
      </c>
      <c r="E42" s="10" t="s">
        <v>91</v>
      </c>
      <c r="F42" s="9"/>
      <c r="G42" s="11" t="s">
        <v>92</v>
      </c>
      <c r="H42" s="12"/>
    </row>
    <row r="43" spans="1:8" ht="12.75">
      <c r="A43" s="13">
        <v>1</v>
      </c>
      <c r="B43" s="14">
        <v>161</v>
      </c>
      <c r="C43" s="15" t="s">
        <v>93</v>
      </c>
      <c r="D43" s="16" t="s">
        <v>94</v>
      </c>
      <c r="E43" s="16" t="s">
        <v>95</v>
      </c>
      <c r="F43" s="17">
        <v>1996</v>
      </c>
      <c r="G43" s="18" t="s">
        <v>91</v>
      </c>
      <c r="H43" s="19">
        <v>0.0021527777777777778</v>
      </c>
    </row>
    <row r="44" spans="1:8" ht="12.75">
      <c r="A44" s="13">
        <v>2</v>
      </c>
      <c r="B44" s="14">
        <v>162</v>
      </c>
      <c r="C44" s="15" t="s">
        <v>96</v>
      </c>
      <c r="D44" s="16" t="s">
        <v>97</v>
      </c>
      <c r="E44" s="16" t="s">
        <v>33</v>
      </c>
      <c r="F44" s="17">
        <v>1996</v>
      </c>
      <c r="G44" s="18" t="s">
        <v>91</v>
      </c>
      <c r="H44" s="19">
        <v>0.0022685185185185187</v>
      </c>
    </row>
    <row r="45" spans="1:8" ht="12.75">
      <c r="A45" s="13">
        <v>3</v>
      </c>
      <c r="B45" s="14">
        <v>167</v>
      </c>
      <c r="C45" s="15" t="s">
        <v>81</v>
      </c>
      <c r="D45" s="16" t="s">
        <v>46</v>
      </c>
      <c r="E45" s="16" t="s">
        <v>19</v>
      </c>
      <c r="F45" s="17">
        <v>1998</v>
      </c>
      <c r="G45" s="18" t="s">
        <v>91</v>
      </c>
      <c r="H45" s="19">
        <v>0.002395833333333333</v>
      </c>
    </row>
    <row r="46" spans="1:8" ht="12.75">
      <c r="A46" s="13">
        <v>4</v>
      </c>
      <c r="B46" s="14">
        <v>166</v>
      </c>
      <c r="C46" s="15" t="s">
        <v>98</v>
      </c>
      <c r="D46" s="16" t="s">
        <v>99</v>
      </c>
      <c r="E46" s="16" t="s">
        <v>19</v>
      </c>
      <c r="F46" s="17">
        <v>1998</v>
      </c>
      <c r="G46" s="18" t="s">
        <v>91</v>
      </c>
      <c r="H46" s="19">
        <v>0.0025925925925925925</v>
      </c>
    </row>
    <row r="47" spans="1:8" ht="12.75">
      <c r="A47" s="13">
        <v>5</v>
      </c>
      <c r="B47" s="14">
        <v>190</v>
      </c>
      <c r="C47" s="15" t="s">
        <v>100</v>
      </c>
      <c r="D47" s="16" t="s">
        <v>87</v>
      </c>
      <c r="E47" s="16" t="s">
        <v>44</v>
      </c>
      <c r="F47" s="17">
        <v>1997</v>
      </c>
      <c r="G47" s="18" t="s">
        <v>91</v>
      </c>
      <c r="H47" s="19">
        <v>0.0027199074074074074</v>
      </c>
    </row>
    <row r="48" spans="1:8" ht="12.75">
      <c r="A48" s="8"/>
      <c r="B48" s="9"/>
      <c r="C48" s="10" t="s">
        <v>101</v>
      </c>
      <c r="D48" s="10" t="s">
        <v>102</v>
      </c>
      <c r="E48" s="10" t="s">
        <v>103</v>
      </c>
      <c r="F48" s="9"/>
      <c r="G48" s="11" t="s">
        <v>104</v>
      </c>
      <c r="H48" s="12"/>
    </row>
  </sheetData>
  <printOptions/>
  <pageMargins left="0.7875" right="0.7875" top="0.7875" bottom="0.7875" header="0.5118055555555555" footer="0.5118055555555555"/>
  <pageSetup horizontalDpi="300" verticalDpi="3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80" zoomScaleSheetLayoutView="80" workbookViewId="0" topLeftCell="A1">
      <selection activeCell="H39" sqref="H39"/>
    </sheetView>
  </sheetViews>
  <sheetFormatPr defaultColWidth="12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18.25390625" style="0" customWidth="1"/>
    <col min="5" max="5" width="26.25390625" style="0" customWidth="1"/>
    <col min="6" max="6" width="7.625" style="0" customWidth="1"/>
    <col min="7" max="7" width="6.00390625" style="0" customWidth="1"/>
    <col min="8" max="8" width="11.375" style="21" customWidth="1"/>
    <col min="9" max="9" width="0" style="0" hidden="1" customWidth="1"/>
    <col min="10" max="10" width="8.625" style="0" customWidth="1"/>
    <col min="11" max="11" width="6.625" style="0" customWidth="1"/>
    <col min="12" max="12" width="8.00390625" style="0" customWidth="1"/>
    <col min="13" max="16384" width="11.625" style="0" customWidth="1"/>
  </cols>
  <sheetData>
    <row r="1" spans="1:11" ht="17.25">
      <c r="A1" s="22" t="str">
        <f>'Zadani_bezcu HZ + NW'!B1</f>
        <v>BĚH GRÁNICEMI O POHÁR STAROSTY MĚSTA ZNOJMA 21.05.2011</v>
      </c>
      <c r="B1" s="23"/>
      <c r="C1" s="23"/>
      <c r="D1" s="23"/>
      <c r="E1" s="23"/>
      <c r="F1" s="23"/>
      <c r="G1" s="23"/>
      <c r="H1" s="24">
        <v>7.5</v>
      </c>
      <c r="I1" s="25" t="s">
        <v>105</v>
      </c>
      <c r="J1" s="25" t="s">
        <v>105</v>
      </c>
      <c r="K1" s="25"/>
    </row>
    <row r="2" spans="1:11" ht="15">
      <c r="A2" s="4" t="s">
        <v>106</v>
      </c>
      <c r="B2" s="5"/>
      <c r="C2" s="5"/>
      <c r="D2" s="5"/>
      <c r="E2" s="5"/>
      <c r="F2" s="5"/>
      <c r="G2" s="5"/>
      <c r="H2" s="5"/>
      <c r="I2" s="26"/>
      <c r="J2" s="26"/>
      <c r="K2" s="27"/>
    </row>
    <row r="3" spans="1:11" ht="36.7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28" t="s">
        <v>7</v>
      </c>
      <c r="G3" s="28" t="s">
        <v>8</v>
      </c>
      <c r="H3" s="28" t="s">
        <v>9</v>
      </c>
      <c r="I3" s="28" t="s">
        <v>107</v>
      </c>
      <c r="J3" s="28" t="s">
        <v>108</v>
      </c>
      <c r="K3" s="28" t="s">
        <v>109</v>
      </c>
    </row>
    <row r="4" spans="1:11" ht="12.75">
      <c r="A4" s="8"/>
      <c r="B4" s="9"/>
      <c r="C4" s="10" t="str">
        <f>'Kat. roky'!A7</f>
        <v>Muži do 39:</v>
      </c>
      <c r="D4" s="10" t="str">
        <f>'Kat. roky'!B7</f>
        <v>(RN 1972 a mladší)</v>
      </c>
      <c r="E4" s="10" t="str">
        <f>'Kat. roky'!C7</f>
        <v>MA</v>
      </c>
      <c r="F4" s="9"/>
      <c r="G4" s="9"/>
      <c r="H4" s="30"/>
      <c r="I4" s="9"/>
      <c r="J4" s="9"/>
      <c r="K4" s="31"/>
    </row>
    <row r="5" spans="1:11" ht="15">
      <c r="A5" s="13">
        <f>ROW(C1)</f>
        <v>1</v>
      </c>
      <c r="B5" s="14">
        <v>19</v>
      </c>
      <c r="C5" s="15" t="s">
        <v>110</v>
      </c>
      <c r="D5" s="16" t="s">
        <v>111</v>
      </c>
      <c r="E5" s="16" t="s">
        <v>112</v>
      </c>
      <c r="F5" s="20">
        <v>1981</v>
      </c>
      <c r="G5" s="18" t="str">
        <f>VLOOKUP(F5,'RN HZ'!$A$1:$B$107,2,0)</f>
        <v>MA</v>
      </c>
      <c r="H5" s="32">
        <f>VLOOKUP(B5,MC!$B$2:$C$1006,2,0)</f>
        <v>0.020717592592592593</v>
      </c>
      <c r="I5" s="33"/>
      <c r="J5" s="14">
        <f>RANK(H5,'Zadani_bezcu HZ + NW'!$I$1:$I$951,1)</f>
        <v>1</v>
      </c>
      <c r="K5" s="34">
        <f>H5/$H$1</f>
        <v>0.0027623456790123457</v>
      </c>
    </row>
    <row r="6" spans="1:11" ht="15">
      <c r="A6" s="13">
        <f>ROW(C2)</f>
        <v>2</v>
      </c>
      <c r="B6" s="14">
        <v>14</v>
      </c>
      <c r="C6" s="15" t="s">
        <v>113</v>
      </c>
      <c r="D6" s="16" t="s">
        <v>114</v>
      </c>
      <c r="E6" s="16" t="s">
        <v>33</v>
      </c>
      <c r="F6" s="17">
        <v>1976</v>
      </c>
      <c r="G6" s="18" t="str">
        <f>VLOOKUP(F6,'RN HZ'!$A$1:$B$107,2,0)</f>
        <v>MA</v>
      </c>
      <c r="H6" s="32">
        <f>VLOOKUP(B6,MC!$B$2:$C$1006,2,0)</f>
        <v>0.02375</v>
      </c>
      <c r="I6" s="33"/>
      <c r="J6" s="14">
        <f>RANK(H6,'Zadani_bezcu HZ + NW'!$I$1:$I$951,1)</f>
        <v>7</v>
      </c>
      <c r="K6" s="34">
        <f>H6/$H$1</f>
        <v>0.0031666666666666666</v>
      </c>
    </row>
    <row r="7" spans="1:11" ht="15">
      <c r="A7" s="13">
        <f>ROW(C3)</f>
        <v>3</v>
      </c>
      <c r="B7" s="14">
        <v>4</v>
      </c>
      <c r="C7" s="15" t="s">
        <v>115</v>
      </c>
      <c r="D7" s="16" t="s">
        <v>55</v>
      </c>
      <c r="E7" s="16" t="s">
        <v>33</v>
      </c>
      <c r="F7" s="17">
        <v>1984</v>
      </c>
      <c r="G7" s="18" t="str">
        <f>VLOOKUP(F7,'RN HZ'!$A$1:$B$107,2,0)</f>
        <v>MA</v>
      </c>
      <c r="H7" s="32">
        <f>VLOOKUP(B7,MC!$B$2:$C$1006,2,0)</f>
        <v>0.024293981481481482</v>
      </c>
      <c r="I7" s="33"/>
      <c r="J7" s="14">
        <f>RANK(H7,'Zadani_bezcu HZ + NW'!$I$1:$I$951,1)</f>
        <v>9</v>
      </c>
      <c r="K7" s="34">
        <f>H7/$H$1</f>
        <v>0.0032391975308641977</v>
      </c>
    </row>
    <row r="8" spans="1:11" ht="15">
      <c r="A8" s="13">
        <f>ROW(C4)</f>
        <v>4</v>
      </c>
      <c r="B8" s="14">
        <v>17</v>
      </c>
      <c r="C8" s="15" t="s">
        <v>116</v>
      </c>
      <c r="D8" s="16" t="s">
        <v>117</v>
      </c>
      <c r="E8" s="16"/>
      <c r="F8" s="17">
        <v>1978</v>
      </c>
      <c r="G8" s="18" t="str">
        <f>VLOOKUP(F8,'RN HZ'!$A$1:$B$107,2,0)</f>
        <v>MA</v>
      </c>
      <c r="H8" s="32">
        <f>VLOOKUP(B8,MC!$B$2:$C$1006,2,0)</f>
        <v>0.02712962962962963</v>
      </c>
      <c r="I8" s="33"/>
      <c r="J8" s="14">
        <f>RANK(H8,'Zadani_bezcu HZ + NW'!$I$1:$I$951,1)</f>
        <v>15</v>
      </c>
      <c r="K8" s="34">
        <f>H8/$H$1</f>
        <v>0.003617283950617284</v>
      </c>
    </row>
    <row r="9" spans="1:11" ht="12.75">
      <c r="A9" s="8"/>
      <c r="B9" s="9"/>
      <c r="C9" s="10" t="str">
        <f>'Kat. roky'!A8</f>
        <v>Muži 40 – 49:</v>
      </c>
      <c r="D9" s="10" t="str">
        <f>'Kat. roky'!B8</f>
        <v>(RN 1971 – 1962)</v>
      </c>
      <c r="E9" s="10" t="str">
        <f>'Kat. roky'!C8</f>
        <v>MB</v>
      </c>
      <c r="F9" s="9"/>
      <c r="G9" s="9"/>
      <c r="H9" s="30"/>
      <c r="I9" s="9"/>
      <c r="J9" s="9"/>
      <c r="K9" s="31"/>
    </row>
    <row r="10" spans="1:11" ht="15">
      <c r="A10" s="13">
        <f>ROW(C1)</f>
        <v>1</v>
      </c>
      <c r="B10" s="14">
        <v>12</v>
      </c>
      <c r="C10" s="15" t="s">
        <v>118</v>
      </c>
      <c r="D10" s="16" t="s">
        <v>94</v>
      </c>
      <c r="E10" s="16" t="s">
        <v>119</v>
      </c>
      <c r="F10" s="20">
        <v>1963</v>
      </c>
      <c r="G10" s="18" t="str">
        <f>VLOOKUP(F10,'RN HZ'!$A$1:$B$107,2,0)</f>
        <v>MB</v>
      </c>
      <c r="H10" s="32">
        <f>VLOOKUP(B10,MC!$B$2:$C$1006,2,0)</f>
        <v>0.021423611111111112</v>
      </c>
      <c r="I10" s="33"/>
      <c r="J10" s="14">
        <f>RANK(H10,'Zadani_bezcu HZ + NW'!$I$1:$I$951,1)</f>
        <v>3</v>
      </c>
      <c r="K10" s="34">
        <f>H10/$H$1</f>
        <v>0.0028564814814814815</v>
      </c>
    </row>
    <row r="11" spans="1:11" ht="15">
      <c r="A11" s="13">
        <f>ROW(C2)</f>
        <v>2</v>
      </c>
      <c r="B11" s="14">
        <v>13</v>
      </c>
      <c r="C11" s="15" t="s">
        <v>120</v>
      </c>
      <c r="D11" s="16" t="s">
        <v>69</v>
      </c>
      <c r="E11" s="16" t="s">
        <v>119</v>
      </c>
      <c r="F11" s="17">
        <v>1963</v>
      </c>
      <c r="G11" s="18" t="str">
        <f>VLOOKUP(F11,'RN HZ'!$A$1:$B$107,2,0)</f>
        <v>MB</v>
      </c>
      <c r="H11" s="32">
        <f>VLOOKUP(B11,MC!$B$2:$C$1006,2,0)</f>
        <v>0.022835648148148147</v>
      </c>
      <c r="I11" s="33"/>
      <c r="J11" s="14">
        <f>RANK(H11,'Zadani_bezcu HZ + NW'!$I$1:$I$951,1)</f>
        <v>5</v>
      </c>
      <c r="K11" s="34">
        <f>H11/$H$1</f>
        <v>0.0030447530864197527</v>
      </c>
    </row>
    <row r="12" spans="1:11" ht="15">
      <c r="A12" s="13">
        <f>ROW(C3)</f>
        <v>3</v>
      </c>
      <c r="B12" s="14">
        <v>5</v>
      </c>
      <c r="C12" s="15" t="s">
        <v>121</v>
      </c>
      <c r="D12" s="16" t="s">
        <v>122</v>
      </c>
      <c r="E12" s="16" t="s">
        <v>33</v>
      </c>
      <c r="F12" s="17">
        <v>1970</v>
      </c>
      <c r="G12" s="18" t="str">
        <f>VLOOKUP(F12,'RN HZ'!$A$1:$B$107,2,0)</f>
        <v>MB</v>
      </c>
      <c r="H12" s="32">
        <f>VLOOKUP(B12,MC!$B$2:$C$1006,2,0)</f>
        <v>0.024791666666666667</v>
      </c>
      <c r="I12" s="33"/>
      <c r="J12" s="14">
        <f>RANK(H12,'Zadani_bezcu HZ + NW'!$I$1:$I$951,1)</f>
        <v>10</v>
      </c>
      <c r="K12" s="34">
        <f>H12/$H$1</f>
        <v>0.0033055555555555555</v>
      </c>
    </row>
    <row r="13" spans="1:11" ht="15">
      <c r="A13" s="13">
        <f>ROW(C4)</f>
        <v>4</v>
      </c>
      <c r="B13" s="14">
        <v>3</v>
      </c>
      <c r="C13" s="15" t="s">
        <v>123</v>
      </c>
      <c r="D13" s="16" t="s">
        <v>69</v>
      </c>
      <c r="E13" s="16" t="s">
        <v>16</v>
      </c>
      <c r="F13" s="17">
        <v>1967</v>
      </c>
      <c r="G13" s="18" t="str">
        <f>VLOOKUP(F13,'RN HZ'!$A$1:$B$107,2,0)</f>
        <v>MB</v>
      </c>
      <c r="H13" s="32">
        <f>VLOOKUP(B13,MC!$B$2:$C$1006,2,0)</f>
        <v>0.031226851851851853</v>
      </c>
      <c r="I13" s="33"/>
      <c r="J13" s="14">
        <f>RANK(H13,'Zadani_bezcu HZ + NW'!$I$1:$I$951,1)</f>
        <v>16</v>
      </c>
      <c r="K13" s="34">
        <f>H13/$H$1</f>
        <v>0.004163580246913581</v>
      </c>
    </row>
    <row r="14" spans="1:11" ht="12.75">
      <c r="A14" s="8"/>
      <c r="B14" s="9"/>
      <c r="C14" s="10" t="str">
        <f>'Kat. roky'!A9</f>
        <v>Muži 50 – 59:</v>
      </c>
      <c r="D14" s="10" t="str">
        <f>'Kat. roky'!B9</f>
        <v>(RN 1961 – 1952)</v>
      </c>
      <c r="E14" s="10" t="str">
        <f>'Kat. roky'!C9</f>
        <v>MC</v>
      </c>
      <c r="F14" s="9"/>
      <c r="G14" s="9"/>
      <c r="H14" s="30"/>
      <c r="I14" s="9"/>
      <c r="J14" s="9"/>
      <c r="K14" s="31"/>
    </row>
    <row r="15" spans="1:11" ht="15">
      <c r="A15" s="13">
        <f>ROW(C1)</f>
        <v>1</v>
      </c>
      <c r="B15" s="14">
        <v>2</v>
      </c>
      <c r="C15" s="15" t="s">
        <v>124</v>
      </c>
      <c r="D15" s="16" t="s">
        <v>125</v>
      </c>
      <c r="E15" s="16" t="s">
        <v>126</v>
      </c>
      <c r="F15" s="17">
        <v>1956</v>
      </c>
      <c r="G15" s="18" t="str">
        <f>VLOOKUP(F15,'RN HZ'!$A$1:$B$107,2,0)</f>
        <v>MC</v>
      </c>
      <c r="H15" s="32">
        <f>VLOOKUP(B15,MC!$B$2:$C$1006,2,0)</f>
        <v>0.020972222222222222</v>
      </c>
      <c r="I15" s="33"/>
      <c r="J15" s="14">
        <f>RANK(H15,'Zadani_bezcu HZ + NW'!$I$1:$I$951,1)</f>
        <v>2</v>
      </c>
      <c r="K15" s="34">
        <f>H15/$H$1</f>
        <v>0.0027962962962962963</v>
      </c>
    </row>
    <row r="16" spans="1:11" ht="15">
      <c r="A16" s="13">
        <f>ROW(C2)</f>
        <v>2</v>
      </c>
      <c r="B16" s="14">
        <v>8</v>
      </c>
      <c r="C16" s="15" t="s">
        <v>127</v>
      </c>
      <c r="D16" s="16" t="s">
        <v>128</v>
      </c>
      <c r="E16" s="16" t="s">
        <v>119</v>
      </c>
      <c r="F16" s="17">
        <v>1961</v>
      </c>
      <c r="G16" s="18" t="str">
        <f>VLOOKUP(F16,'RN HZ'!$A$1:$B$107,2,0)</f>
        <v>MC</v>
      </c>
      <c r="H16" s="32">
        <f>VLOOKUP(B16,MC!$B$2:$C$1006,2,0)</f>
        <v>0.02318287037037037</v>
      </c>
      <c r="I16" s="33"/>
      <c r="J16" s="14">
        <f>RANK(H16,'Zadani_bezcu HZ + NW'!$I$1:$I$951,1)</f>
        <v>6</v>
      </c>
      <c r="K16" s="34">
        <f>H16/$H$1</f>
        <v>0.0030910493827160496</v>
      </c>
    </row>
    <row r="17" spans="1:11" ht="15">
      <c r="A17" s="13">
        <f>ROW(C3)</f>
        <v>3</v>
      </c>
      <c r="B17" s="14">
        <v>21</v>
      </c>
      <c r="C17" s="15" t="s">
        <v>36</v>
      </c>
      <c r="D17" s="16" t="s">
        <v>129</v>
      </c>
      <c r="E17" s="16" t="s">
        <v>82</v>
      </c>
      <c r="F17" s="20">
        <v>1958</v>
      </c>
      <c r="G17" s="18" t="str">
        <f>VLOOKUP(F17,'RN HZ'!$A$1:$B$107,2,0)</f>
        <v>MC</v>
      </c>
      <c r="H17" s="32">
        <f>VLOOKUP(B17,MC!$B$2:$C$1006,2,0)</f>
        <v>0.023761574074074074</v>
      </c>
      <c r="I17" s="33"/>
      <c r="J17" s="14">
        <f>RANK(H17,'Zadani_bezcu HZ + NW'!$I$1:$I$951,1)</f>
        <v>8</v>
      </c>
      <c r="K17" s="34">
        <f>H17/$H$1</f>
        <v>0.00316820987654321</v>
      </c>
    </row>
    <row r="18" spans="1:11" ht="15">
      <c r="A18" s="13">
        <f>ROW(C4)</f>
        <v>4</v>
      </c>
      <c r="B18" s="14">
        <v>20</v>
      </c>
      <c r="C18" s="15" t="s">
        <v>130</v>
      </c>
      <c r="D18" s="16" t="s">
        <v>131</v>
      </c>
      <c r="E18" s="16" t="s">
        <v>132</v>
      </c>
      <c r="F18" s="17">
        <v>1958</v>
      </c>
      <c r="G18" s="18" t="str">
        <f>VLOOKUP(F18,'RN HZ'!$A$1:$B$107,2,0)</f>
        <v>MC</v>
      </c>
      <c r="H18" s="32">
        <f>VLOOKUP(B18,MC!$B$2:$C$1006,2,0)</f>
        <v>0.027094907407407408</v>
      </c>
      <c r="I18" s="33"/>
      <c r="J18" s="14">
        <f>RANK(H18,'Zadani_bezcu HZ + NW'!$I$1:$I$951,1)</f>
        <v>14</v>
      </c>
      <c r="K18" s="34">
        <f>H18/$H$1</f>
        <v>0.0036126543209876543</v>
      </c>
    </row>
    <row r="19" spans="1:11" ht="12.75">
      <c r="A19" s="8"/>
      <c r="B19" s="9"/>
      <c r="C19" s="10" t="str">
        <f>'Kat. roky'!A10</f>
        <v>Muži nad 60: </v>
      </c>
      <c r="D19" s="10" t="str">
        <f>'Kat. roky'!B10</f>
        <v>(RN 1951 a méně)</v>
      </c>
      <c r="E19" s="10" t="str">
        <f>'Kat. roky'!C10</f>
        <v>MD</v>
      </c>
      <c r="F19" s="9"/>
      <c r="G19" s="9"/>
      <c r="H19" s="30"/>
      <c r="I19" s="9"/>
      <c r="J19" s="9"/>
      <c r="K19" s="31"/>
    </row>
    <row r="20" spans="1:11" ht="15">
      <c r="A20" s="13">
        <f>ROW(C1)</f>
        <v>1</v>
      </c>
      <c r="B20" s="14">
        <v>9</v>
      </c>
      <c r="C20" s="15" t="s">
        <v>133</v>
      </c>
      <c r="D20" s="16" t="s">
        <v>134</v>
      </c>
      <c r="E20" s="16" t="s">
        <v>135</v>
      </c>
      <c r="F20" s="17">
        <v>1950</v>
      </c>
      <c r="G20" s="18" t="str">
        <f>VLOOKUP(F20,'RN HZ'!$A$1:$B$107,2,0)</f>
        <v>MD</v>
      </c>
      <c r="H20" s="32">
        <f>VLOOKUP(B20,MC!$B$2:$C$1006,2,0)</f>
        <v>0.022754629629629628</v>
      </c>
      <c r="I20" s="33"/>
      <c r="J20" s="14">
        <f>RANK(H20,'Zadani_bezcu HZ + NW'!$I$1:$I$951,1)</f>
        <v>4</v>
      </c>
      <c r="K20" s="34">
        <f>H20/$H$1</f>
        <v>0.0030339506172839506</v>
      </c>
    </row>
    <row r="21" spans="1:11" ht="15">
      <c r="A21" s="13">
        <f>ROW(C2)</f>
        <v>2</v>
      </c>
      <c r="B21" s="14">
        <v>6</v>
      </c>
      <c r="C21" s="15" t="s">
        <v>136</v>
      </c>
      <c r="D21" s="16" t="s">
        <v>53</v>
      </c>
      <c r="E21" s="16" t="s">
        <v>19</v>
      </c>
      <c r="F21" s="17">
        <v>1949</v>
      </c>
      <c r="G21" s="18" t="str">
        <f>VLOOKUP(F21,'RN HZ'!$A$1:$B$107,2,0)</f>
        <v>MD</v>
      </c>
      <c r="H21" s="32">
        <f>VLOOKUP(B21,MC!$B$2:$C$1006,2,0)</f>
        <v>0.025578703703703704</v>
      </c>
      <c r="I21" s="33"/>
      <c r="J21" s="14">
        <f>RANK(H21,'Zadani_bezcu HZ + NW'!$I$1:$I$951,1)</f>
        <v>11</v>
      </c>
      <c r="K21" s="34">
        <f>H21/$H$1</f>
        <v>0.003410493827160494</v>
      </c>
    </row>
    <row r="22" spans="1:11" ht="15">
      <c r="A22" s="13">
        <f>ROW(C3)</f>
        <v>3</v>
      </c>
      <c r="B22" s="14">
        <v>15</v>
      </c>
      <c r="C22" s="15" t="s">
        <v>137</v>
      </c>
      <c r="D22" s="16" t="s">
        <v>138</v>
      </c>
      <c r="E22" s="16" t="s">
        <v>139</v>
      </c>
      <c r="F22" s="17">
        <v>1951</v>
      </c>
      <c r="G22" s="18" t="str">
        <f>VLOOKUP(F22,'RN HZ'!$A$1:$B$107,2,0)</f>
        <v>MD</v>
      </c>
      <c r="H22" s="32">
        <f>VLOOKUP(B22,MC!$B$2:$C$1006,2,0)</f>
        <v>0.02591435185185185</v>
      </c>
      <c r="I22" s="33"/>
      <c r="J22" s="14">
        <f>RANK(H22,'Zadani_bezcu HZ + NW'!$I$1:$I$951,1)</f>
        <v>12</v>
      </c>
      <c r="K22" s="34">
        <f>H22/$H$1</f>
        <v>0.003455246913580247</v>
      </c>
    </row>
    <row r="23" spans="1:11" ht="15">
      <c r="A23" s="13">
        <f>ROW(C4)</f>
        <v>4</v>
      </c>
      <c r="B23" s="14">
        <v>18</v>
      </c>
      <c r="C23" s="15" t="s">
        <v>140</v>
      </c>
      <c r="D23" s="16" t="s">
        <v>53</v>
      </c>
      <c r="E23" s="16"/>
      <c r="F23" s="20">
        <v>1950</v>
      </c>
      <c r="G23" s="18" t="str">
        <f>VLOOKUP(F23,'RN HZ'!$A$1:$B$107,2,0)</f>
        <v>MD</v>
      </c>
      <c r="H23" s="32">
        <f>VLOOKUP(B23,MC!$B$2:$C$1006,2,0)</f>
        <v>0.026504629629629628</v>
      </c>
      <c r="I23" s="33"/>
      <c r="J23" s="14">
        <f>RANK(H23,'Zadani_bezcu HZ + NW'!$I$1:$I$951,1)</f>
        <v>13</v>
      </c>
      <c r="K23" s="34">
        <f>H23/$H$1</f>
        <v>0.00353395061728395</v>
      </c>
    </row>
    <row r="24" spans="1:11" ht="17.25">
      <c r="A24" s="22" t="str">
        <f>'Zadani_bezcu HZ + NW'!B1</f>
        <v>BĚH GRÁNICEMI O POHÁR STAROSTY MĚSTA ZNOJMA 21.05.2011</v>
      </c>
      <c r="B24" s="23"/>
      <c r="C24" s="23"/>
      <c r="D24" s="23"/>
      <c r="E24" s="23"/>
      <c r="F24" s="23"/>
      <c r="G24" s="23"/>
      <c r="H24" s="35">
        <v>3</v>
      </c>
      <c r="I24" s="25" t="s">
        <v>105</v>
      </c>
      <c r="J24" s="25" t="s">
        <v>105</v>
      </c>
      <c r="K24" s="25"/>
    </row>
    <row r="25" spans="1:11" ht="15">
      <c r="A25" s="4" t="s">
        <v>106</v>
      </c>
      <c r="B25" s="5"/>
      <c r="C25" s="5"/>
      <c r="D25" s="5"/>
      <c r="E25" s="5"/>
      <c r="F25" s="5"/>
      <c r="G25" s="5"/>
      <c r="H25" s="5"/>
      <c r="I25" s="36"/>
      <c r="J25" s="26"/>
      <c r="K25" s="27"/>
    </row>
    <row r="26" spans="1:11" ht="12.75" customHeight="1">
      <c r="A26" s="8"/>
      <c r="B26" s="9"/>
      <c r="C26" s="10" t="str">
        <f>'Kat. roky'!A11</f>
        <v>Ženy</v>
      </c>
      <c r="D26" s="10" t="str">
        <f>'Kat. roky'!B11</f>
        <v> </v>
      </c>
      <c r="E26" s="10" t="str">
        <f>'Kat. roky'!C11</f>
        <v>Ž</v>
      </c>
      <c r="F26" s="9"/>
      <c r="G26" s="9"/>
      <c r="H26" s="30"/>
      <c r="I26" s="9"/>
      <c r="J26" s="9"/>
      <c r="K26" s="31"/>
    </row>
    <row r="27" spans="1:11" ht="15">
      <c r="A27" s="13">
        <f>ROW(C1)</f>
        <v>1</v>
      </c>
      <c r="B27" s="14">
        <v>7</v>
      </c>
      <c r="C27" s="15" t="s">
        <v>141</v>
      </c>
      <c r="D27" s="16" t="s">
        <v>32</v>
      </c>
      <c r="E27" s="16"/>
      <c r="F27" s="17">
        <v>1972</v>
      </c>
      <c r="G27" s="18" t="s">
        <v>142</v>
      </c>
      <c r="H27" s="32">
        <f>VLOOKUP(B27,MC!$B$2:$C$1006,2,0)</f>
        <v>0.008599537037037037</v>
      </c>
      <c r="I27" s="33"/>
      <c r="J27" s="14">
        <f>RANK(H27,'Zadani_bezcu HZ + NW'!$J$1:$J$951,1)</f>
        <v>1</v>
      </c>
      <c r="K27" s="34">
        <f>H27/$H$24</f>
        <v>0.0028665123456790126</v>
      </c>
    </row>
    <row r="28" spans="1:11" ht="15">
      <c r="A28" s="13">
        <f>ROW(C2)</f>
        <v>2</v>
      </c>
      <c r="B28" s="14">
        <v>10</v>
      </c>
      <c r="C28" s="15" t="s">
        <v>143</v>
      </c>
      <c r="D28" s="16" t="s">
        <v>144</v>
      </c>
      <c r="E28" s="16" t="s">
        <v>33</v>
      </c>
      <c r="F28" s="17">
        <v>1966</v>
      </c>
      <c r="G28" s="18" t="s">
        <v>142</v>
      </c>
      <c r="H28" s="32">
        <f>VLOOKUP(B28,MC!$B$2:$C$1006,2,0)</f>
        <v>0.009942129629629629</v>
      </c>
      <c r="I28" s="33"/>
      <c r="J28" s="14">
        <f>RANK(H28,'Zadani_bezcu HZ + NW'!$J$1:$J$951,1)</f>
        <v>2</v>
      </c>
      <c r="K28" s="34">
        <f>H28/$H$24</f>
        <v>0.003314043209876543</v>
      </c>
    </row>
    <row r="29" spans="1:11" ht="15">
      <c r="A29" s="13">
        <f>ROW(C3)</f>
        <v>3</v>
      </c>
      <c r="B29" s="14">
        <v>11</v>
      </c>
      <c r="C29" s="15" t="s">
        <v>145</v>
      </c>
      <c r="D29" s="16" t="s">
        <v>146</v>
      </c>
      <c r="E29" s="16" t="s">
        <v>19</v>
      </c>
      <c r="F29" s="17">
        <v>1966</v>
      </c>
      <c r="G29" s="18" t="s">
        <v>142</v>
      </c>
      <c r="H29" s="32">
        <f>VLOOKUP(B29,MC!$B$2:$C$1006,2,0)</f>
        <v>0.011145833333333334</v>
      </c>
      <c r="I29" s="33"/>
      <c r="J29" s="14">
        <f>RANK(H29,'Zadani_bezcu HZ + NW'!$J$1:$J$951,1)</f>
        <v>3</v>
      </c>
      <c r="K29" s="34">
        <f>H29/$H$24</f>
        <v>0.003715277777777778</v>
      </c>
    </row>
    <row r="30" spans="1:11" ht="15">
      <c r="A30" s="13">
        <f>ROW(C4)</f>
        <v>4</v>
      </c>
      <c r="B30" s="14">
        <v>1</v>
      </c>
      <c r="C30" s="15" t="s">
        <v>31</v>
      </c>
      <c r="D30" s="16" t="s">
        <v>147</v>
      </c>
      <c r="E30" s="16" t="s">
        <v>33</v>
      </c>
      <c r="F30" s="17">
        <v>1982</v>
      </c>
      <c r="G30" s="18" t="s">
        <v>142</v>
      </c>
      <c r="H30" s="32">
        <f>VLOOKUP(B30,MC!$B$2:$C$1006,2,0)</f>
        <v>0.011319444444444444</v>
      </c>
      <c r="I30" s="33"/>
      <c r="J30" s="14">
        <f>RANK(H30,'Zadani_bezcu HZ + NW'!$J$1:$J$951,1)</f>
        <v>4</v>
      </c>
      <c r="K30" s="34">
        <f>H30/$H$24</f>
        <v>0.0037731481481481483</v>
      </c>
    </row>
    <row r="31" spans="1:11" ht="15">
      <c r="A31" s="13">
        <f>ROW(C5)</f>
        <v>5</v>
      </c>
      <c r="B31" s="14">
        <v>16</v>
      </c>
      <c r="C31" s="15" t="s">
        <v>148</v>
      </c>
      <c r="D31" s="16" t="s">
        <v>26</v>
      </c>
      <c r="E31" s="16" t="s">
        <v>33</v>
      </c>
      <c r="F31" s="17">
        <v>1959</v>
      </c>
      <c r="G31" s="18" t="s">
        <v>142</v>
      </c>
      <c r="H31" s="32">
        <f>VLOOKUP(B31,MC!$B$2:$C$1006,2,0)</f>
        <v>0.011817129629629629</v>
      </c>
      <c r="I31" s="33"/>
      <c r="J31" s="14">
        <f>RANK(H31,'Zadani_bezcu HZ + NW'!$J$1:$J$951,1)</f>
        <v>5</v>
      </c>
      <c r="K31" s="34">
        <f>H31/$H$24</f>
        <v>0.003939043209876543</v>
      </c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80" zoomScaleSheetLayoutView="80" workbookViewId="0" topLeftCell="A1">
      <selection activeCell="I34" sqref="I34"/>
    </sheetView>
  </sheetViews>
  <sheetFormatPr defaultColWidth="12.00390625" defaultRowHeight="12.75"/>
  <cols>
    <col min="1" max="1" width="6.00390625" style="0" customWidth="1"/>
    <col min="2" max="2" width="6.50390625" style="0" customWidth="1"/>
    <col min="3" max="3" width="14.50390625" style="0" customWidth="1"/>
    <col min="4" max="4" width="11.625" style="0" customWidth="1"/>
    <col min="5" max="5" width="23.75390625" style="0" customWidth="1"/>
    <col min="6" max="6" width="6.375" style="0" customWidth="1"/>
    <col min="7" max="7" width="6.00390625" style="0" customWidth="1"/>
    <col min="8" max="8" width="11.625" style="0" customWidth="1"/>
    <col min="9" max="9" width="6.25390625" style="0" customWidth="1"/>
    <col min="10" max="10" width="9.25390625" style="0" customWidth="1"/>
    <col min="11" max="11" width="9.00390625" style="0" customWidth="1"/>
    <col min="12" max="12" width="7.625" style="0" customWidth="1"/>
    <col min="13" max="16384" width="11.625" style="0" customWidth="1"/>
  </cols>
  <sheetData>
    <row r="1" spans="1:12" ht="17.25">
      <c r="A1" s="22" t="str">
        <f>'Kategorie M+V'!A1</f>
        <v>BĚH GRÁNICEMI O POHÁR STAROSTY MĚSTA ZNOJMA 21.05.2011</v>
      </c>
      <c r="B1" s="23"/>
      <c r="C1" s="23"/>
      <c r="D1" s="23"/>
      <c r="E1" s="23"/>
      <c r="F1" s="23"/>
      <c r="G1" s="23"/>
      <c r="H1" s="23"/>
      <c r="I1" s="23"/>
      <c r="J1" s="25" t="s">
        <v>149</v>
      </c>
      <c r="K1" s="22"/>
      <c r="L1" s="23"/>
    </row>
    <row r="2" spans="1:12" s="37" customFormat="1" ht="24.75">
      <c r="A2" s="28" t="s">
        <v>150</v>
      </c>
      <c r="B2" s="28" t="s">
        <v>3</v>
      </c>
      <c r="C2" s="29" t="s">
        <v>4</v>
      </c>
      <c r="D2" s="29" t="s">
        <v>5</v>
      </c>
      <c r="E2" s="29" t="s">
        <v>6</v>
      </c>
      <c r="F2" s="28" t="s">
        <v>7</v>
      </c>
      <c r="G2" s="28" t="s">
        <v>8</v>
      </c>
      <c r="H2" s="28" t="s">
        <v>9</v>
      </c>
      <c r="I2" s="28" t="s">
        <v>107</v>
      </c>
      <c r="J2" s="28" t="s">
        <v>109</v>
      </c>
      <c r="K2" s="28" t="s">
        <v>151</v>
      </c>
      <c r="L2" s="28" t="s">
        <v>152</v>
      </c>
    </row>
    <row r="3" spans="1:12" ht="15">
      <c r="A3" s="4" t="s">
        <v>153</v>
      </c>
      <c r="B3" s="5"/>
      <c r="C3" s="5"/>
      <c r="D3" s="5"/>
      <c r="E3" s="5"/>
      <c r="F3" s="5"/>
      <c r="G3" s="5"/>
      <c r="H3" s="24">
        <f>'Kategorie M+V'!H1</f>
        <v>7.5</v>
      </c>
      <c r="I3" s="25" t="s">
        <v>105</v>
      </c>
      <c r="J3" s="26"/>
      <c r="K3" s="27"/>
      <c r="L3" s="4"/>
    </row>
    <row r="4" spans="1:12" ht="12.75">
      <c r="A4" s="13">
        <f>ROW(C1)</f>
        <v>1</v>
      </c>
      <c r="B4" s="38">
        <f>'Kategorie M+V'!B5</f>
        <v>19</v>
      </c>
      <c r="C4" s="20" t="str">
        <f>'Kategorie M+V'!C5</f>
        <v>Kučera</v>
      </c>
      <c r="D4" s="20" t="str">
        <f>'Kategorie M+V'!D5</f>
        <v>Jan</v>
      </c>
      <c r="E4" s="39" t="str">
        <f>'Kategorie M+V'!E5</f>
        <v>TK Mor. Budějovice</v>
      </c>
      <c r="F4" s="20">
        <f>'Kategorie M+V'!F5</f>
        <v>1981</v>
      </c>
      <c r="G4" s="17" t="str">
        <f>'Kategorie M+V'!G5</f>
        <v>MA</v>
      </c>
      <c r="H4" s="32">
        <f>'Kategorie M+V'!H5</f>
        <v>0.020717592592592593</v>
      </c>
      <c r="I4" s="13">
        <f>'Kategorie M+V'!I5</f>
        <v>0</v>
      </c>
      <c r="J4" s="34">
        <f>'Kategorie M+V'!K5</f>
        <v>0.0027623456790123457</v>
      </c>
      <c r="K4" s="34">
        <f>H4-$H$4</f>
        <v>0</v>
      </c>
      <c r="L4" s="40">
        <f>ROUND((K4/J4*1000),0)</f>
        <v>0</v>
      </c>
    </row>
    <row r="5" spans="1:12" ht="12.75">
      <c r="A5" s="13">
        <f>ROW(C2)</f>
        <v>2</v>
      </c>
      <c r="B5" s="38">
        <f>'Kategorie M+V'!B15</f>
        <v>2</v>
      </c>
      <c r="C5" s="20" t="str">
        <f>'Kategorie M+V'!C15</f>
        <v>Kolínek</v>
      </c>
      <c r="D5" s="20" t="str">
        <f>'Kategorie M+V'!D15</f>
        <v>František</v>
      </c>
      <c r="E5" s="39" t="str">
        <f>'Kategorie M+V'!E15</f>
        <v>AK Perná</v>
      </c>
      <c r="F5" s="20">
        <f>'Kategorie M+V'!F15</f>
        <v>1956</v>
      </c>
      <c r="G5" s="17" t="str">
        <f>'Kategorie M+V'!G15</f>
        <v>MC</v>
      </c>
      <c r="H5" s="32">
        <f>'Kategorie M+V'!H15</f>
        <v>0.020972222222222222</v>
      </c>
      <c r="I5" s="13">
        <f>'Kategorie M+V'!I15</f>
        <v>0</v>
      </c>
      <c r="J5" s="34">
        <f>'Kategorie M+V'!K15</f>
        <v>0.0027962962962962963</v>
      </c>
      <c r="K5" s="34">
        <f>H5-$H$4</f>
        <v>0.00025462962962962896</v>
      </c>
      <c r="L5" s="40">
        <f>ROUND((K5/J5*1000),0)</f>
        <v>91</v>
      </c>
    </row>
    <row r="6" spans="1:12" ht="12.75">
      <c r="A6" s="13">
        <f>ROW(C3)</f>
        <v>3</v>
      </c>
      <c r="B6" s="38">
        <f>'Kategorie M+V'!B10</f>
        <v>12</v>
      </c>
      <c r="C6" s="20" t="str">
        <f>'Kategorie M+V'!C10</f>
        <v>Nožka</v>
      </c>
      <c r="D6" s="20" t="str">
        <f>'Kategorie M+V'!D10</f>
        <v>Jiří</v>
      </c>
      <c r="E6" s="39" t="str">
        <f>'Kategorie M+V'!E10</f>
        <v>Dinosport Ivančice</v>
      </c>
      <c r="F6" s="20">
        <f>'Kategorie M+V'!F10</f>
        <v>1963</v>
      </c>
      <c r="G6" s="17" t="str">
        <f>'Kategorie M+V'!G10</f>
        <v>MB</v>
      </c>
      <c r="H6" s="32">
        <f>'Kategorie M+V'!H10</f>
        <v>0.021423611111111112</v>
      </c>
      <c r="I6" s="13">
        <f>'Kategorie M+V'!I10</f>
        <v>0</v>
      </c>
      <c r="J6" s="34">
        <f>'Kategorie M+V'!K10</f>
        <v>0.0028564814814814815</v>
      </c>
      <c r="K6" s="34">
        <f>H6-$H$4</f>
        <v>0.000706018518518519</v>
      </c>
      <c r="L6" s="40">
        <f>ROUND((K6/J6*1000),0)</f>
        <v>247</v>
      </c>
    </row>
    <row r="7" spans="1:12" ht="12.75">
      <c r="A7" s="13">
        <f>ROW(C4)</f>
        <v>4</v>
      </c>
      <c r="B7" s="38">
        <f>'Kategorie M+V'!B20</f>
        <v>9</v>
      </c>
      <c r="C7" s="20" t="str">
        <f>'Kategorie M+V'!C20</f>
        <v>Koreš</v>
      </c>
      <c r="D7" s="20" t="str">
        <f>'Kategorie M+V'!D20</f>
        <v>Arnošt</v>
      </c>
      <c r="E7" s="39" t="str">
        <f>'Kategorie M+V'!E20</f>
        <v>Atletic Třebíč</v>
      </c>
      <c r="F7" s="20">
        <f>'Kategorie M+V'!F20</f>
        <v>1950</v>
      </c>
      <c r="G7" s="17" t="str">
        <f>'Kategorie M+V'!G20</f>
        <v>MD</v>
      </c>
      <c r="H7" s="32">
        <f>'Kategorie M+V'!H20</f>
        <v>0.022754629629629628</v>
      </c>
      <c r="I7" s="13">
        <f>'Kategorie M+V'!I20</f>
        <v>0</v>
      </c>
      <c r="J7" s="34">
        <f>'Kategorie M+V'!K20</f>
        <v>0.0030339506172839506</v>
      </c>
      <c r="K7" s="34">
        <f>H7-$H$4</f>
        <v>0.002037037037037035</v>
      </c>
      <c r="L7" s="40">
        <f>ROUND((K7/J7*1000),0)</f>
        <v>671</v>
      </c>
    </row>
    <row r="8" spans="1:12" ht="12.75">
      <c r="A8" s="13">
        <f>ROW(C5)</f>
        <v>5</v>
      </c>
      <c r="B8" s="38">
        <f>'Kategorie M+V'!B11</f>
        <v>13</v>
      </c>
      <c r="C8" s="20" t="str">
        <f>'Kategorie M+V'!C11</f>
        <v>Patočka</v>
      </c>
      <c r="D8" s="20" t="str">
        <f>'Kategorie M+V'!D11</f>
        <v>Petr</v>
      </c>
      <c r="E8" s="39" t="str">
        <f>'Kategorie M+V'!E11</f>
        <v>Dinosport Ivančice</v>
      </c>
      <c r="F8" s="20">
        <f>'Kategorie M+V'!F11</f>
        <v>1963</v>
      </c>
      <c r="G8" s="17" t="str">
        <f>'Kategorie M+V'!G11</f>
        <v>MB</v>
      </c>
      <c r="H8" s="32">
        <f>'Kategorie M+V'!H11</f>
        <v>0.022835648148148147</v>
      </c>
      <c r="I8" s="13">
        <f>'Kategorie M+V'!I11</f>
        <v>0</v>
      </c>
      <c r="J8" s="34">
        <f>'Kategorie M+V'!K11</f>
        <v>0.0030447530864197527</v>
      </c>
      <c r="K8" s="34">
        <f>H8-$H$4</f>
        <v>0.0021180555555555536</v>
      </c>
      <c r="L8" s="40">
        <f>ROUND((K8/J8*1000),0)</f>
        <v>696</v>
      </c>
    </row>
    <row r="9" spans="1:12" ht="12.75">
      <c r="A9" s="13">
        <f>ROW(C6)</f>
        <v>6</v>
      </c>
      <c r="B9" s="38">
        <f>'Kategorie M+V'!B16</f>
        <v>8</v>
      </c>
      <c r="C9" s="20" t="str">
        <f>'Kategorie M+V'!C16</f>
        <v>Měřínský</v>
      </c>
      <c r="D9" s="20" t="str">
        <f>'Kategorie M+V'!D16</f>
        <v>Jaroslav</v>
      </c>
      <c r="E9" s="39" t="str">
        <f>'Kategorie M+V'!E16</f>
        <v>Dinosport Ivančice</v>
      </c>
      <c r="F9" s="20">
        <f>'Kategorie M+V'!F16</f>
        <v>1961</v>
      </c>
      <c r="G9" s="17" t="str">
        <f>'Kategorie M+V'!G16</f>
        <v>MC</v>
      </c>
      <c r="H9" s="32">
        <f>'Kategorie M+V'!H16</f>
        <v>0.02318287037037037</v>
      </c>
      <c r="I9" s="13">
        <f>'Kategorie M+V'!I16</f>
        <v>0</v>
      </c>
      <c r="J9" s="34">
        <f>'Kategorie M+V'!K16</f>
        <v>0.0030910493827160496</v>
      </c>
      <c r="K9" s="34">
        <f>H9-$H$4</f>
        <v>0.002465277777777778</v>
      </c>
      <c r="L9" s="40">
        <f>ROUND((K9/J9*1000),0)</f>
        <v>798</v>
      </c>
    </row>
    <row r="10" spans="1:12" ht="12.75">
      <c r="A10" s="13">
        <f>ROW(C7)</f>
        <v>7</v>
      </c>
      <c r="B10" s="38">
        <f>'Kategorie M+V'!B6</f>
        <v>14</v>
      </c>
      <c r="C10" s="20" t="str">
        <f>'Kategorie M+V'!C6</f>
        <v>Kuben</v>
      </c>
      <c r="D10" s="20" t="str">
        <f>'Kategorie M+V'!D6</f>
        <v>Karel</v>
      </c>
      <c r="E10" s="39" t="str">
        <f>'Kategorie M+V'!E6</f>
        <v>Znojmo</v>
      </c>
      <c r="F10" s="20">
        <f>'Kategorie M+V'!F6</f>
        <v>1976</v>
      </c>
      <c r="G10" s="17" t="str">
        <f>'Kategorie M+V'!G6</f>
        <v>MA</v>
      </c>
      <c r="H10" s="32">
        <f>'Kategorie M+V'!H6</f>
        <v>0.02375</v>
      </c>
      <c r="I10" s="13">
        <f>'Kategorie M+V'!I6</f>
        <v>0</v>
      </c>
      <c r="J10" s="34">
        <f>'Kategorie M+V'!K6</f>
        <v>0.0031666666666666666</v>
      </c>
      <c r="K10" s="34">
        <f>H10-$H$4</f>
        <v>0.0030324074074074073</v>
      </c>
      <c r="L10" s="40">
        <f>ROUND((K10/J10*1000),0)</f>
        <v>958</v>
      </c>
    </row>
    <row r="11" spans="1:12" ht="12.75">
      <c r="A11" s="13">
        <f>ROW(C8)</f>
        <v>8</v>
      </c>
      <c r="B11" s="38">
        <f>'Kategorie M+V'!B17</f>
        <v>21</v>
      </c>
      <c r="C11" s="20" t="str">
        <f>'Kategorie M+V'!C17</f>
        <v>Marek</v>
      </c>
      <c r="D11" s="20" t="str">
        <f>'Kategorie M+V'!D17</f>
        <v>Ludvík</v>
      </c>
      <c r="E11" s="39" t="str">
        <f>'Kategorie M+V'!E17</f>
        <v>Popocatepetl Znojmo</v>
      </c>
      <c r="F11" s="20">
        <f>'Kategorie M+V'!F17</f>
        <v>1958</v>
      </c>
      <c r="G11" s="17" t="str">
        <f>'Kategorie M+V'!G17</f>
        <v>MC</v>
      </c>
      <c r="H11" s="32">
        <f>'Kategorie M+V'!H17</f>
        <v>0.023761574074074074</v>
      </c>
      <c r="I11" s="13">
        <f>'Kategorie M+V'!I17</f>
        <v>0</v>
      </c>
      <c r="J11" s="34">
        <f>'Kategorie M+V'!K17</f>
        <v>0.00316820987654321</v>
      </c>
      <c r="K11" s="34">
        <f>H11-$H$4</f>
        <v>0.003043981481481481</v>
      </c>
      <c r="L11" s="40">
        <f>ROUND((K11/J11*1000),0)</f>
        <v>961</v>
      </c>
    </row>
    <row r="12" spans="1:12" ht="12.75">
      <c r="A12" s="13">
        <f>ROW(C9)</f>
        <v>9</v>
      </c>
      <c r="B12" s="38">
        <f>'Kategorie M+V'!B7</f>
        <v>4</v>
      </c>
      <c r="C12" s="20" t="str">
        <f>'Kategorie M+V'!C7</f>
        <v>Havránek</v>
      </c>
      <c r="D12" s="20" t="str">
        <f>'Kategorie M+V'!D7</f>
        <v>Lukáš</v>
      </c>
      <c r="E12" s="39" t="str">
        <f>'Kategorie M+V'!E7</f>
        <v>Znojmo</v>
      </c>
      <c r="F12" s="20">
        <f>'Kategorie M+V'!F7</f>
        <v>1984</v>
      </c>
      <c r="G12" s="17" t="str">
        <f>'Kategorie M+V'!G7</f>
        <v>MA</v>
      </c>
      <c r="H12" s="32">
        <f>'Kategorie M+V'!H7</f>
        <v>0.024293981481481482</v>
      </c>
      <c r="I12" s="13">
        <f>'Kategorie M+V'!I7</f>
        <v>0</v>
      </c>
      <c r="J12" s="34">
        <f>'Kategorie M+V'!K7</f>
        <v>0.0032391975308641977</v>
      </c>
      <c r="K12" s="34">
        <f>H12-$H$4</f>
        <v>0.0035763888888888894</v>
      </c>
      <c r="L12" s="40">
        <f>ROUND((K12/J12*1000),0)</f>
        <v>1104</v>
      </c>
    </row>
    <row r="13" spans="1:12" ht="12.75">
      <c r="A13" s="13">
        <f>ROW(C10)</f>
        <v>10</v>
      </c>
      <c r="B13" s="38">
        <f>'Kategorie M+V'!B12</f>
        <v>5</v>
      </c>
      <c r="C13" s="20" t="str">
        <f>'Kategorie M+V'!C12</f>
        <v>Stromko</v>
      </c>
      <c r="D13" s="20" t="str">
        <f>'Kategorie M+V'!D12</f>
        <v>Luděk</v>
      </c>
      <c r="E13" s="39" t="str">
        <f>'Kategorie M+V'!E12</f>
        <v>Znojmo</v>
      </c>
      <c r="F13" s="20">
        <f>'Kategorie M+V'!F12</f>
        <v>1970</v>
      </c>
      <c r="G13" s="17" t="str">
        <f>'Kategorie M+V'!G12</f>
        <v>MB</v>
      </c>
      <c r="H13" s="32">
        <f>'Kategorie M+V'!H12</f>
        <v>0.024791666666666667</v>
      </c>
      <c r="I13" s="13">
        <f>'Kategorie M+V'!I12</f>
        <v>0</v>
      </c>
      <c r="J13" s="34">
        <f>'Kategorie M+V'!K12</f>
        <v>0.0033055555555555555</v>
      </c>
      <c r="K13" s="34">
        <f>H13-$H$4</f>
        <v>0.004074074074074074</v>
      </c>
      <c r="L13" s="40">
        <f>ROUND((K13/J13*1000),0)</f>
        <v>1232</v>
      </c>
    </row>
    <row r="14" spans="1:12" ht="12.75">
      <c r="A14" s="13">
        <f>ROW(C11)</f>
        <v>11</v>
      </c>
      <c r="B14" s="38">
        <f>'Kategorie M+V'!B21</f>
        <v>6</v>
      </c>
      <c r="C14" s="20" t="str">
        <f>'Kategorie M+V'!C21</f>
        <v>Bobek</v>
      </c>
      <c r="D14" s="20" t="str">
        <f>'Kategorie M+V'!D21</f>
        <v>Josef</v>
      </c>
      <c r="E14" s="39" t="str">
        <f>'Kategorie M+V'!E21</f>
        <v>TJ Znojmo</v>
      </c>
      <c r="F14" s="20">
        <f>'Kategorie M+V'!F21</f>
        <v>1949</v>
      </c>
      <c r="G14" s="17" t="str">
        <f>'Kategorie M+V'!G21</f>
        <v>MD</v>
      </c>
      <c r="H14" s="32">
        <f>'Kategorie M+V'!H21</f>
        <v>0.025578703703703704</v>
      </c>
      <c r="I14" s="13">
        <f>'Kategorie M+V'!I21</f>
        <v>0</v>
      </c>
      <c r="J14" s="34">
        <f>'Kategorie M+V'!K21</f>
        <v>0.003410493827160494</v>
      </c>
      <c r="K14" s="34">
        <f>H14-$H$4</f>
        <v>0.004861111111111111</v>
      </c>
      <c r="L14" s="40">
        <f>ROUND((K14/J14*1000),0)</f>
        <v>1425</v>
      </c>
    </row>
    <row r="15" spans="1:12" ht="12.75">
      <c r="A15" s="13">
        <f>ROW(C12)</f>
        <v>12</v>
      </c>
      <c r="B15" s="38">
        <f>'Kategorie M+V'!B22</f>
        <v>15</v>
      </c>
      <c r="C15" s="20" t="str">
        <f>'Kategorie M+V'!C22</f>
        <v>Hanák</v>
      </c>
      <c r="D15" s="20" t="str">
        <f>'Kategorie M+V'!D22</f>
        <v>Albín</v>
      </c>
      <c r="E15" s="39" t="str">
        <f>'Kategorie M+V'!E22</f>
        <v>Brno- Útěchov</v>
      </c>
      <c r="F15" s="20">
        <f>'Kategorie M+V'!F22</f>
        <v>1951</v>
      </c>
      <c r="G15" s="17" t="str">
        <f>'Kategorie M+V'!G22</f>
        <v>MD</v>
      </c>
      <c r="H15" s="32">
        <f>'Kategorie M+V'!H22</f>
        <v>0.02591435185185185</v>
      </c>
      <c r="I15" s="13">
        <f>'Kategorie M+V'!I22</f>
        <v>0</v>
      </c>
      <c r="J15" s="34">
        <f>'Kategorie M+V'!K22</f>
        <v>0.003455246913580247</v>
      </c>
      <c r="K15" s="34">
        <f>H15-$H$4</f>
        <v>0.005196759259259259</v>
      </c>
      <c r="L15" s="40">
        <f>ROUND((K15/J15*1000),0)</f>
        <v>1504</v>
      </c>
    </row>
    <row r="16" spans="1:12" ht="12.75">
      <c r="A16" s="13">
        <f>ROW(C13)</f>
        <v>13</v>
      </c>
      <c r="B16" s="38">
        <f>'Kategorie M+V'!B23</f>
        <v>18</v>
      </c>
      <c r="C16" s="20" t="str">
        <f>'Kategorie M+V'!C23</f>
        <v>Puchner</v>
      </c>
      <c r="D16" s="20" t="str">
        <f>'Kategorie M+V'!D23</f>
        <v>Josef</v>
      </c>
      <c r="E16" s="39">
        <f>'Kategorie M+V'!E23</f>
        <v>0</v>
      </c>
      <c r="F16" s="20">
        <f>'Kategorie M+V'!F23</f>
        <v>1950</v>
      </c>
      <c r="G16" s="17" t="str">
        <f>'Kategorie M+V'!G23</f>
        <v>MD</v>
      </c>
      <c r="H16" s="32">
        <f>'Kategorie M+V'!H23</f>
        <v>0.026504629629629628</v>
      </c>
      <c r="I16" s="13">
        <f>'Kategorie M+V'!I23</f>
        <v>0</v>
      </c>
      <c r="J16" s="34">
        <f>'Kategorie M+V'!K23</f>
        <v>0.00353395061728395</v>
      </c>
      <c r="K16" s="34">
        <f>H16-$H$4</f>
        <v>0.005787037037037035</v>
      </c>
      <c r="L16" s="40">
        <f>ROUND((K16/J16*1000),0)</f>
        <v>1638</v>
      </c>
    </row>
    <row r="17" spans="1:12" ht="12.75">
      <c r="A17" s="13">
        <f>ROW(C14)</f>
        <v>14</v>
      </c>
      <c r="B17" s="38">
        <f>'Kategorie M+V'!B18</f>
        <v>20</v>
      </c>
      <c r="C17" s="20" t="str">
        <f>'Kategorie M+V'!C18</f>
        <v>Danielovič</v>
      </c>
      <c r="D17" s="20" t="str">
        <f>'Kategorie M+V'!D18</f>
        <v>Leo</v>
      </c>
      <c r="E17" s="39" t="str">
        <f>'Kategorie M+V'!E18</f>
        <v>Hradiště Znojmo</v>
      </c>
      <c r="F17" s="20">
        <f>'Kategorie M+V'!F18</f>
        <v>1958</v>
      </c>
      <c r="G17" s="17" t="str">
        <f>'Kategorie M+V'!G18</f>
        <v>MC</v>
      </c>
      <c r="H17" s="32">
        <f>'Kategorie M+V'!H18</f>
        <v>0.027094907407407408</v>
      </c>
      <c r="I17" s="13">
        <f>'Kategorie M+V'!I18</f>
        <v>0</v>
      </c>
      <c r="J17" s="34">
        <f>'Kategorie M+V'!K18</f>
        <v>0.0036126543209876543</v>
      </c>
      <c r="K17" s="34">
        <f>H17-$H$4</f>
        <v>0.006377314814814815</v>
      </c>
      <c r="L17" s="40">
        <f>ROUND((K17/J17*1000),0)</f>
        <v>1765</v>
      </c>
    </row>
    <row r="18" spans="1:12" ht="12.75">
      <c r="A18" s="13">
        <f>ROW(C15)</f>
        <v>15</v>
      </c>
      <c r="B18" s="38">
        <f>'Kategorie M+V'!B8</f>
        <v>17</v>
      </c>
      <c r="C18" s="20" t="str">
        <f>'Kategorie M+V'!C8</f>
        <v>Svoboda</v>
      </c>
      <c r="D18" s="20" t="str">
        <f>'Kategorie M+V'!D8</f>
        <v>Ivo</v>
      </c>
      <c r="E18" s="39">
        <f>'Kategorie M+V'!E8</f>
        <v>0</v>
      </c>
      <c r="F18" s="20">
        <f>'Kategorie M+V'!F8</f>
        <v>1978</v>
      </c>
      <c r="G18" s="17" t="str">
        <f>'Kategorie M+V'!G8</f>
        <v>MA</v>
      </c>
      <c r="H18" s="32">
        <f>'Kategorie M+V'!H8</f>
        <v>0.02712962962962963</v>
      </c>
      <c r="I18" s="13">
        <f>'Kategorie M+V'!I8</f>
        <v>0</v>
      </c>
      <c r="J18" s="34">
        <f>'Kategorie M+V'!K8</f>
        <v>0.003617283950617284</v>
      </c>
      <c r="K18" s="34">
        <f>H18-$H$4</f>
        <v>0.0064120370370370355</v>
      </c>
      <c r="L18" s="40">
        <f>ROUND((K18/J18*1000),0)</f>
        <v>1773</v>
      </c>
    </row>
    <row r="19" spans="1:12" ht="12.75">
      <c r="A19" s="13">
        <f>ROW(C16)</f>
        <v>16</v>
      </c>
      <c r="B19" s="38">
        <f>'Kategorie M+V'!B13</f>
        <v>3</v>
      </c>
      <c r="C19" s="20" t="str">
        <f>'Kategorie M+V'!C13</f>
        <v>Halbrštat</v>
      </c>
      <c r="D19" s="20" t="str">
        <f>'Kategorie M+V'!D13</f>
        <v>Petr</v>
      </c>
      <c r="E19" s="39" t="str">
        <f>'Kategorie M+V'!E13</f>
        <v>TK Znojmo</v>
      </c>
      <c r="F19" s="20">
        <f>'Kategorie M+V'!F13</f>
        <v>1967</v>
      </c>
      <c r="G19" s="17" t="str">
        <f>'Kategorie M+V'!G13</f>
        <v>MB</v>
      </c>
      <c r="H19" s="32">
        <f>'Kategorie M+V'!H13</f>
        <v>0.031226851851851853</v>
      </c>
      <c r="I19" s="13">
        <f>'Kategorie M+V'!I13</f>
        <v>0</v>
      </c>
      <c r="J19" s="34">
        <f>'Kategorie M+V'!K13</f>
        <v>0.004163580246913581</v>
      </c>
      <c r="K19" s="34">
        <f>H19-$H$4</f>
        <v>0.01050925925925926</v>
      </c>
      <c r="L19" s="40">
        <f>ROUND((K19/J19*1000),0)</f>
        <v>2524</v>
      </c>
    </row>
    <row r="20" spans="1:12" ht="15">
      <c r="A20" s="4" t="s">
        <v>154</v>
      </c>
      <c r="B20" s="5"/>
      <c r="C20" s="5"/>
      <c r="D20" s="5"/>
      <c r="E20" s="5"/>
      <c r="F20" s="5"/>
      <c r="G20" s="5"/>
      <c r="H20" s="24">
        <v>3</v>
      </c>
      <c r="I20" s="25" t="s">
        <v>105</v>
      </c>
      <c r="J20" s="26"/>
      <c r="K20" s="27"/>
      <c r="L20" s="4"/>
    </row>
    <row r="21" spans="1:12" ht="12.75">
      <c r="A21" s="13">
        <f>ROW(C1)</f>
        <v>1</v>
      </c>
      <c r="B21" s="38">
        <f>'Kategorie M+V'!B27</f>
        <v>7</v>
      </c>
      <c r="C21" s="20" t="str">
        <f>'Kategorie M+V'!C27</f>
        <v>Doubková</v>
      </c>
      <c r="D21" s="20" t="str">
        <f>'Kategorie M+V'!D27</f>
        <v>Kateřina</v>
      </c>
      <c r="E21" s="39">
        <f>'Kategorie M+V'!E27</f>
        <v>0</v>
      </c>
      <c r="F21" s="20">
        <f>'Kategorie M+V'!F27</f>
        <v>1972</v>
      </c>
      <c r="G21" s="17" t="str">
        <f>'Kategorie M+V'!G27</f>
        <v>Ž</v>
      </c>
      <c r="H21" s="32">
        <f>'Kategorie M+V'!H27</f>
        <v>0.008599537037037037</v>
      </c>
      <c r="I21" s="13">
        <f>'Kategorie M+V'!I27</f>
        <v>0</v>
      </c>
      <c r="J21" s="34">
        <f>'Kategorie M+V'!K27</f>
        <v>0.0028665123456790126</v>
      </c>
      <c r="K21" s="34">
        <f>H21-$H$21</f>
        <v>0</v>
      </c>
      <c r="L21" s="40">
        <f>ROUND((K21/J21*1000),0)</f>
        <v>0</v>
      </c>
    </row>
    <row r="22" spans="1:12" ht="12.75">
      <c r="A22" s="13">
        <f>ROW(C2)</f>
        <v>2</v>
      </c>
      <c r="B22" s="38">
        <f>'Kategorie M+V'!B28</f>
        <v>10</v>
      </c>
      <c r="C22" s="20" t="str">
        <f>'Kategorie M+V'!C28</f>
        <v>Bulantová</v>
      </c>
      <c r="D22" s="20" t="str">
        <f>'Kategorie M+V'!D28</f>
        <v>Tamara</v>
      </c>
      <c r="E22" s="39" t="str">
        <f>'Kategorie M+V'!E28</f>
        <v>Znojmo</v>
      </c>
      <c r="F22" s="20">
        <f>'Kategorie M+V'!F28</f>
        <v>1966</v>
      </c>
      <c r="G22" s="17" t="str">
        <f>'Kategorie M+V'!G28</f>
        <v>Ž</v>
      </c>
      <c r="H22" s="32">
        <f>'Kategorie M+V'!H28</f>
        <v>0.009942129629629629</v>
      </c>
      <c r="I22" s="13">
        <f>'Kategorie M+V'!I28</f>
        <v>0</v>
      </c>
      <c r="J22" s="34">
        <f>'Kategorie M+V'!K28</f>
        <v>0.003314043209876543</v>
      </c>
      <c r="K22" s="34">
        <f>H22-$H$21</f>
        <v>0.0013425925925925914</v>
      </c>
      <c r="L22" s="40">
        <f>ROUND((K22/J22*1000),0)</f>
        <v>405</v>
      </c>
    </row>
    <row r="23" spans="1:12" ht="12.75">
      <c r="A23" s="13">
        <f>ROW(C3)</f>
        <v>3</v>
      </c>
      <c r="B23" s="38">
        <f>'Kategorie M+V'!B29</f>
        <v>11</v>
      </c>
      <c r="C23" s="20" t="str">
        <f>'Kategorie M+V'!C29</f>
        <v>Čabalová</v>
      </c>
      <c r="D23" s="20" t="str">
        <f>'Kategorie M+V'!D29</f>
        <v>Jitka</v>
      </c>
      <c r="E23" s="39" t="str">
        <f>'Kategorie M+V'!E29</f>
        <v>TJ Znojmo</v>
      </c>
      <c r="F23" s="20">
        <f>'Kategorie M+V'!F29</f>
        <v>1966</v>
      </c>
      <c r="G23" s="17" t="str">
        <f>'Kategorie M+V'!G29</f>
        <v>Ž</v>
      </c>
      <c r="H23" s="32">
        <f>'Kategorie M+V'!H29</f>
        <v>0.011145833333333334</v>
      </c>
      <c r="I23" s="13">
        <f>'Kategorie M+V'!I29</f>
        <v>0</v>
      </c>
      <c r="J23" s="34">
        <f>'Kategorie M+V'!K29</f>
        <v>0.003715277777777778</v>
      </c>
      <c r="K23" s="34">
        <f>H23-$H$21</f>
        <v>0.0025462962962962965</v>
      </c>
      <c r="L23" s="40">
        <f>ROUND((K23/J23*1000),0)</f>
        <v>685</v>
      </c>
    </row>
    <row r="24" spans="1:12" ht="12.75">
      <c r="A24" s="13">
        <f>ROW(C4)</f>
        <v>4</v>
      </c>
      <c r="B24" s="38">
        <f>'Kategorie M+V'!B30</f>
        <v>1</v>
      </c>
      <c r="C24" s="20" t="str">
        <f>'Kategorie M+V'!C30</f>
        <v>Veselá</v>
      </c>
      <c r="D24" s="20" t="str">
        <f>'Kategorie M+V'!D30</f>
        <v>Hana</v>
      </c>
      <c r="E24" s="39" t="str">
        <f>'Kategorie M+V'!E30</f>
        <v>Znojmo</v>
      </c>
      <c r="F24" s="20">
        <f>'Kategorie M+V'!F30</f>
        <v>1982</v>
      </c>
      <c r="G24" s="17" t="str">
        <f>'Kategorie M+V'!G30</f>
        <v>Ž</v>
      </c>
      <c r="H24" s="32">
        <f>'Kategorie M+V'!H30</f>
        <v>0.011319444444444444</v>
      </c>
      <c r="I24" s="13">
        <f>'Kategorie M+V'!I30</f>
        <v>0</v>
      </c>
      <c r="J24" s="34">
        <f>'Kategorie M+V'!K30</f>
        <v>0.0037731481481481483</v>
      </c>
      <c r="K24" s="34">
        <f>H24-$H$21</f>
        <v>0.002719907407407407</v>
      </c>
      <c r="L24" s="40">
        <f>ROUND((K24/J24*1000),0)</f>
        <v>721</v>
      </c>
    </row>
    <row r="25" spans="1:12" ht="12.75">
      <c r="A25" s="13">
        <f>ROW(C5)</f>
        <v>5</v>
      </c>
      <c r="B25" s="38">
        <f>'Kategorie M+V'!B31</f>
        <v>16</v>
      </c>
      <c r="C25" s="20" t="str">
        <f>'Kategorie M+V'!C31</f>
        <v>Krčmářová</v>
      </c>
      <c r="D25" s="20" t="str">
        <f>'Kategorie M+V'!D31</f>
        <v>Jana</v>
      </c>
      <c r="E25" s="39" t="str">
        <f>'Kategorie M+V'!E31</f>
        <v>Znojmo</v>
      </c>
      <c r="F25" s="20">
        <f>'Kategorie M+V'!F31</f>
        <v>1959</v>
      </c>
      <c r="G25" s="17" t="str">
        <f>'Kategorie M+V'!G31</f>
        <v>Ž</v>
      </c>
      <c r="H25" s="32">
        <f>'Kategorie M+V'!H31</f>
        <v>0.011817129629629629</v>
      </c>
      <c r="I25" s="13">
        <f>'Kategorie M+V'!I31</f>
        <v>0</v>
      </c>
      <c r="J25" s="34">
        <f>'Kategorie M+V'!K31</f>
        <v>0.003939043209876543</v>
      </c>
      <c r="K25" s="34">
        <f>H25-$H$21</f>
        <v>0.0032175925925925913</v>
      </c>
      <c r="L25" s="40">
        <f>ROUND((K25/J25*1000),0)</f>
        <v>817</v>
      </c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0" zoomScaleSheetLayoutView="80" workbookViewId="0" topLeftCell="A1">
      <selection activeCell="A24" sqref="A24"/>
    </sheetView>
  </sheetViews>
  <sheetFormatPr defaultColWidth="12.00390625" defaultRowHeight="12.75"/>
  <cols>
    <col min="1" max="1" width="6.75390625" style="0" customWidth="1"/>
    <col min="2" max="2" width="14.00390625" style="0" customWidth="1"/>
    <col min="3" max="3" width="13.25390625" style="0" customWidth="1"/>
    <col min="4" max="4" width="28.375" style="41" customWidth="1"/>
    <col min="5" max="5" width="22.625" style="0" customWidth="1"/>
    <col min="6" max="16384" width="11.625" style="0" customWidth="1"/>
  </cols>
  <sheetData>
    <row r="1" spans="1:5" ht="17.25">
      <c r="A1" s="22" t="str">
        <f>'Absol.poř.'!A1</f>
        <v>BĚH GRÁNICEMI O POHÁR STAROSTY MĚSTA ZNOJMA 21.05.2011</v>
      </c>
      <c r="B1" s="23"/>
      <c r="C1" s="23"/>
      <c r="D1" s="42"/>
      <c r="E1" s="23"/>
    </row>
    <row r="2" spans="1:5" ht="15">
      <c r="A2" s="4" t="s">
        <v>155</v>
      </c>
      <c r="B2" s="5"/>
      <c r="C2" s="5"/>
      <c r="D2" s="5"/>
      <c r="E2" s="5"/>
    </row>
    <row r="3" spans="1:5" ht="24.75">
      <c r="A3" s="28" t="str">
        <f>'Absol.poř.'!B2</f>
        <v>St. číslo</v>
      </c>
      <c r="B3" s="29" t="str">
        <f>'Absol.poř.'!C2</f>
        <v>Příjmení</v>
      </c>
      <c r="C3" s="29" t="str">
        <f>'Absol.poř.'!D2</f>
        <v>Jméno</v>
      </c>
      <c r="D3" s="43" t="str">
        <f>'Absol.poř.'!E2</f>
        <v>Klub</v>
      </c>
      <c r="E3" s="28" t="str">
        <f>'Absol.poř.'!F2</f>
        <v>RN</v>
      </c>
    </row>
    <row r="4" spans="1:5" ht="12.75">
      <c r="A4" s="44">
        <f>'Zadani_bezcu HZ + NW'!B28</f>
        <v>1</v>
      </c>
      <c r="B4" s="45" t="str">
        <f>'Zadani_bezcu HZ + NW'!C28</f>
        <v>Veselá</v>
      </c>
      <c r="C4" s="45" t="str">
        <f>'Zadani_bezcu HZ + NW'!D28</f>
        <v>Hana</v>
      </c>
      <c r="D4" s="46" t="str">
        <f>'Zadani_bezcu HZ + NW'!E28</f>
        <v>Znojmo</v>
      </c>
      <c r="E4" s="45">
        <f>'Zadani_bezcu HZ + NW'!F28</f>
        <v>1982</v>
      </c>
    </row>
    <row r="5" spans="1:5" ht="12.75">
      <c r="A5" s="44">
        <f>'Zadani_bezcu HZ + NW'!B15</f>
        <v>2</v>
      </c>
      <c r="B5" s="45" t="str">
        <f>'Zadani_bezcu HZ + NW'!C15</f>
        <v>Kolínek</v>
      </c>
      <c r="C5" s="45" t="str">
        <f>'Zadani_bezcu HZ + NW'!D15</f>
        <v>František</v>
      </c>
      <c r="D5" s="46" t="str">
        <f>'Zadani_bezcu HZ + NW'!E15</f>
        <v>AK Perná</v>
      </c>
      <c r="E5" s="45">
        <f>'Zadani_bezcu HZ + NW'!F15</f>
        <v>1956</v>
      </c>
    </row>
    <row r="6" spans="1:5" ht="12.75">
      <c r="A6" s="44">
        <f>'Zadani_bezcu HZ + NW'!B13</f>
        <v>3</v>
      </c>
      <c r="B6" s="45" t="str">
        <f>'Zadani_bezcu HZ + NW'!C13</f>
        <v>Halbrštat</v>
      </c>
      <c r="C6" s="45" t="str">
        <f>'Zadani_bezcu HZ + NW'!D13</f>
        <v>Petr</v>
      </c>
      <c r="D6" s="46" t="str">
        <f>'Zadani_bezcu HZ + NW'!E13</f>
        <v>TK Znojmo</v>
      </c>
      <c r="E6" s="45">
        <f>'Zadani_bezcu HZ + NW'!F13</f>
        <v>1967</v>
      </c>
    </row>
    <row r="7" spans="1:5" ht="12.75">
      <c r="A7" s="44">
        <f>'Zadani_bezcu HZ + NW'!B7</f>
        <v>4</v>
      </c>
      <c r="B7" s="45" t="str">
        <f>'Zadani_bezcu HZ + NW'!C7</f>
        <v>Havránek</v>
      </c>
      <c r="C7" s="45" t="str">
        <f>'Zadani_bezcu HZ + NW'!D7</f>
        <v>Lukáš</v>
      </c>
      <c r="D7" s="46" t="str">
        <f>'Zadani_bezcu HZ + NW'!E7</f>
        <v>Znojmo</v>
      </c>
      <c r="E7" s="45">
        <f>'Zadani_bezcu HZ + NW'!F7</f>
        <v>1984</v>
      </c>
    </row>
    <row r="8" spans="1:5" ht="12.75">
      <c r="A8" s="44">
        <f>'Zadani_bezcu HZ + NW'!B12</f>
        <v>5</v>
      </c>
      <c r="B8" s="45" t="str">
        <f>'Zadani_bezcu HZ + NW'!C12</f>
        <v>Stromko</v>
      </c>
      <c r="C8" s="45" t="str">
        <f>'Zadani_bezcu HZ + NW'!D12</f>
        <v>Luděk</v>
      </c>
      <c r="D8" s="46" t="str">
        <f>'Zadani_bezcu HZ + NW'!E12</f>
        <v>Znojmo</v>
      </c>
      <c r="E8" s="45">
        <f>'Zadani_bezcu HZ + NW'!F12</f>
        <v>1970</v>
      </c>
    </row>
    <row r="9" spans="1:5" ht="12.75">
      <c r="A9" s="44">
        <f>'Zadani_bezcu HZ + NW'!B21</f>
        <v>6</v>
      </c>
      <c r="B9" s="45" t="str">
        <f>'Zadani_bezcu HZ + NW'!C21</f>
        <v>Bobek</v>
      </c>
      <c r="C9" s="45" t="str">
        <f>'Zadani_bezcu HZ + NW'!D21</f>
        <v>Josef</v>
      </c>
      <c r="D9" s="46" t="str">
        <f>'Zadani_bezcu HZ + NW'!E21</f>
        <v>TJ Znojmo</v>
      </c>
      <c r="E9" s="45">
        <f>'Zadani_bezcu HZ + NW'!F21</f>
        <v>1949</v>
      </c>
    </row>
    <row r="10" spans="1:5" ht="12.75">
      <c r="A10" s="44">
        <f>'Zadani_bezcu HZ + NW'!B25</f>
        <v>7</v>
      </c>
      <c r="B10" s="45" t="str">
        <f>'Zadani_bezcu HZ + NW'!C25</f>
        <v>Doubková</v>
      </c>
      <c r="C10" s="45" t="str">
        <f>'Zadani_bezcu HZ + NW'!D25</f>
        <v>Kateřina</v>
      </c>
      <c r="D10" s="46">
        <f>'Zadani_bezcu HZ + NW'!E25</f>
        <v>0</v>
      </c>
      <c r="E10" s="45">
        <f>'Zadani_bezcu HZ + NW'!F25</f>
        <v>1972</v>
      </c>
    </row>
    <row r="11" spans="1:5" ht="12.75">
      <c r="A11" s="44">
        <f>'Zadani_bezcu HZ + NW'!B16</f>
        <v>8</v>
      </c>
      <c r="B11" s="45" t="str">
        <f>'Zadani_bezcu HZ + NW'!C16</f>
        <v>Měřínský</v>
      </c>
      <c r="C11" s="45" t="str">
        <f>'Zadani_bezcu HZ + NW'!D16</f>
        <v>Jaroslav</v>
      </c>
      <c r="D11" s="46" t="str">
        <f>'Zadani_bezcu HZ + NW'!E16</f>
        <v>Dinosport Ivančice</v>
      </c>
      <c r="E11" s="45">
        <f>'Zadani_bezcu HZ + NW'!F16</f>
        <v>1961</v>
      </c>
    </row>
    <row r="12" spans="1:5" ht="12.75">
      <c r="A12" s="44">
        <f>'Zadani_bezcu HZ + NW'!B20</f>
        <v>9</v>
      </c>
      <c r="B12" s="45" t="str">
        <f>'Zadani_bezcu HZ + NW'!C20</f>
        <v>Koreš</v>
      </c>
      <c r="C12" s="45" t="str">
        <f>'Zadani_bezcu HZ + NW'!D20</f>
        <v>Arnošt</v>
      </c>
      <c r="D12" s="46" t="str">
        <f>'Zadani_bezcu HZ + NW'!E20</f>
        <v>Atletic Třebíč</v>
      </c>
      <c r="E12" s="45">
        <f>'Zadani_bezcu HZ + NW'!F20</f>
        <v>1950</v>
      </c>
    </row>
    <row r="13" spans="1:5" ht="12.75">
      <c r="A13" s="44">
        <f>'Zadani_bezcu HZ + NW'!B26</f>
        <v>10</v>
      </c>
      <c r="B13" s="45" t="str">
        <f>'Zadani_bezcu HZ + NW'!C26</f>
        <v>Bulantová</v>
      </c>
      <c r="C13" s="45" t="str">
        <f>'Zadani_bezcu HZ + NW'!D26</f>
        <v>Tamara</v>
      </c>
      <c r="D13" s="46" t="str">
        <f>'Zadani_bezcu HZ + NW'!E26</f>
        <v>Znojmo</v>
      </c>
      <c r="E13" s="45">
        <f>'Zadani_bezcu HZ + NW'!F26</f>
        <v>1966</v>
      </c>
    </row>
    <row r="14" spans="1:5" ht="12.75">
      <c r="A14" s="44">
        <f>'Zadani_bezcu HZ + NW'!B27</f>
        <v>11</v>
      </c>
      <c r="B14" s="45" t="str">
        <f>'Zadani_bezcu HZ + NW'!C27</f>
        <v>Čabalová</v>
      </c>
      <c r="C14" s="45" t="str">
        <f>'Zadani_bezcu HZ + NW'!D27</f>
        <v>Jitka</v>
      </c>
      <c r="D14" s="46" t="str">
        <f>'Zadani_bezcu HZ + NW'!E27</f>
        <v>TJ Znojmo</v>
      </c>
      <c r="E14" s="45">
        <f>'Zadani_bezcu HZ + NW'!F27</f>
        <v>1966</v>
      </c>
    </row>
    <row r="15" spans="1:5" ht="12.75">
      <c r="A15" s="44">
        <f>'Zadani_bezcu HZ + NW'!B10</f>
        <v>12</v>
      </c>
      <c r="B15" s="45" t="str">
        <f>'Zadani_bezcu HZ + NW'!C10</f>
        <v>Nožka</v>
      </c>
      <c r="C15" s="45" t="str">
        <f>'Zadani_bezcu HZ + NW'!D10</f>
        <v>Jiří</v>
      </c>
      <c r="D15" s="46" t="str">
        <f>'Zadani_bezcu HZ + NW'!E10</f>
        <v>Dinosport Ivančice</v>
      </c>
      <c r="E15" s="45">
        <f>'Zadani_bezcu HZ + NW'!F10</f>
        <v>1963</v>
      </c>
    </row>
    <row r="16" spans="1:5" ht="12.75">
      <c r="A16" s="44">
        <f>'Zadani_bezcu HZ + NW'!B11</f>
        <v>13</v>
      </c>
      <c r="B16" s="45" t="str">
        <f>'Zadani_bezcu HZ + NW'!C11</f>
        <v>Patočka</v>
      </c>
      <c r="C16" s="45" t="str">
        <f>'Zadani_bezcu HZ + NW'!D11</f>
        <v>Petr</v>
      </c>
      <c r="D16" s="46" t="str">
        <f>'Zadani_bezcu HZ + NW'!E11</f>
        <v>Dinosport Ivančice</v>
      </c>
      <c r="E16" s="45">
        <f>'Zadani_bezcu HZ + NW'!F11</f>
        <v>1963</v>
      </c>
    </row>
    <row r="17" spans="1:5" ht="12.75">
      <c r="A17" s="44">
        <f>'Zadani_bezcu HZ + NW'!B6</f>
        <v>14</v>
      </c>
      <c r="B17" s="45" t="str">
        <f>'Zadani_bezcu HZ + NW'!C6</f>
        <v>Kuben</v>
      </c>
      <c r="C17" s="45" t="str">
        <f>'Zadani_bezcu HZ + NW'!D6</f>
        <v>Karel</v>
      </c>
      <c r="D17" s="46" t="str">
        <f>'Zadani_bezcu HZ + NW'!E6</f>
        <v>Znojmo</v>
      </c>
      <c r="E17" s="45">
        <f>'Zadani_bezcu HZ + NW'!F6</f>
        <v>1976</v>
      </c>
    </row>
    <row r="18" spans="1:5" ht="12.75">
      <c r="A18" s="44">
        <f>'Zadani_bezcu HZ + NW'!B22</f>
        <v>15</v>
      </c>
      <c r="B18" s="45" t="str">
        <f>'Zadani_bezcu HZ + NW'!C22</f>
        <v>Hanák</v>
      </c>
      <c r="C18" s="45" t="str">
        <f>'Zadani_bezcu HZ + NW'!D22</f>
        <v>Albín</v>
      </c>
      <c r="D18" s="46" t="str">
        <f>'Zadani_bezcu HZ + NW'!E22</f>
        <v>Brno- Útěchov</v>
      </c>
      <c r="E18" s="45">
        <f>'Zadani_bezcu HZ + NW'!F22</f>
        <v>1951</v>
      </c>
    </row>
    <row r="19" spans="1:5" ht="12.75">
      <c r="A19" s="44">
        <f>'Zadani_bezcu HZ + NW'!B29</f>
        <v>16</v>
      </c>
      <c r="B19" s="45" t="str">
        <f>'Zadani_bezcu HZ + NW'!C29</f>
        <v>Krčmářová</v>
      </c>
      <c r="C19" s="45" t="str">
        <f>'Zadani_bezcu HZ + NW'!D29</f>
        <v>Jana</v>
      </c>
      <c r="D19" s="46" t="str">
        <f>'Zadani_bezcu HZ + NW'!E29</f>
        <v>Znojmo</v>
      </c>
      <c r="E19" s="45">
        <f>'Zadani_bezcu HZ + NW'!F29</f>
        <v>1959</v>
      </c>
    </row>
    <row r="20" spans="1:5" ht="12.75">
      <c r="A20" s="44">
        <f>'Zadani_bezcu HZ + NW'!B8</f>
        <v>17</v>
      </c>
      <c r="B20" s="45" t="str">
        <f>'Zadani_bezcu HZ + NW'!C8</f>
        <v>Svoboda</v>
      </c>
      <c r="C20" s="45" t="str">
        <f>'Zadani_bezcu HZ + NW'!D8</f>
        <v>Ivo</v>
      </c>
      <c r="D20" s="46">
        <f>'Zadani_bezcu HZ + NW'!E8</f>
        <v>0</v>
      </c>
      <c r="E20" s="45">
        <f>'Zadani_bezcu HZ + NW'!F8</f>
        <v>1978</v>
      </c>
    </row>
    <row r="21" spans="1:5" ht="12.75">
      <c r="A21" s="44">
        <f>'Zadani_bezcu HZ + NW'!B23</f>
        <v>18</v>
      </c>
      <c r="B21" s="45" t="str">
        <f>'Zadani_bezcu HZ + NW'!C23</f>
        <v>Puchner</v>
      </c>
      <c r="C21" s="45" t="str">
        <f>'Zadani_bezcu HZ + NW'!D23</f>
        <v>Josef</v>
      </c>
      <c r="D21" s="46">
        <f>'Zadani_bezcu HZ + NW'!E23</f>
        <v>0</v>
      </c>
      <c r="E21" s="45">
        <f>'Zadani_bezcu HZ + NW'!F23</f>
        <v>1950</v>
      </c>
    </row>
    <row r="22" spans="1:5" ht="12.75">
      <c r="A22" s="44">
        <f>'Zadani_bezcu HZ + NW'!B5</f>
        <v>19</v>
      </c>
      <c r="B22" s="45" t="str">
        <f>'Zadani_bezcu HZ + NW'!C5</f>
        <v>Kučera</v>
      </c>
      <c r="C22" s="45" t="str">
        <f>'Zadani_bezcu HZ + NW'!D5</f>
        <v>Jan</v>
      </c>
      <c r="D22" s="46" t="str">
        <f>'Zadani_bezcu HZ + NW'!E5</f>
        <v>TK Mor. Budějovice</v>
      </c>
      <c r="E22" s="45">
        <f>'Zadani_bezcu HZ + NW'!F5</f>
        <v>1981</v>
      </c>
    </row>
    <row r="23" spans="1:5" ht="12.75">
      <c r="A23" s="44">
        <f>'Zadani_bezcu HZ + NW'!B18</f>
        <v>20</v>
      </c>
      <c r="B23" s="45" t="str">
        <f>'Zadani_bezcu HZ + NW'!C18</f>
        <v>Danielovič</v>
      </c>
      <c r="C23" s="45" t="str">
        <f>'Zadani_bezcu HZ + NW'!D18</f>
        <v>Leo</v>
      </c>
      <c r="D23" s="46" t="str">
        <f>'Zadani_bezcu HZ + NW'!E18</f>
        <v>Hradiště Znojmo</v>
      </c>
      <c r="E23" s="45">
        <f>'Zadani_bezcu HZ + NW'!F18</f>
        <v>1958</v>
      </c>
    </row>
    <row r="24" spans="1:5" ht="12.75">
      <c r="A24" s="44">
        <f>'Zadani_bezcu HZ + NW'!B17</f>
        <v>21</v>
      </c>
      <c r="B24" s="45" t="str">
        <f>'Zadani_bezcu HZ + NW'!C17</f>
        <v>Marek</v>
      </c>
      <c r="C24" s="45" t="str">
        <f>'Zadani_bezcu HZ + NW'!D17</f>
        <v>Ludvík</v>
      </c>
      <c r="D24" s="46" t="str">
        <f>'Zadani_bezcu HZ + NW'!E17</f>
        <v>Popocatepetl Znojmo</v>
      </c>
      <c r="E24" s="45">
        <f>'Zadani_bezcu HZ + NW'!F17</f>
        <v>1958</v>
      </c>
    </row>
  </sheetData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="80" zoomScaleSheetLayoutView="8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F29" sqref="F29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24.50390625" style="0" customWidth="1"/>
    <col min="6" max="6" width="9.75390625" style="0" customWidth="1"/>
    <col min="7" max="7" width="11.625" style="0" customWidth="1"/>
    <col min="8" max="8" width="10.75390625" style="0" customWidth="1"/>
    <col min="9" max="9" width="10.50390625" style="0" customWidth="1"/>
    <col min="10" max="12" width="11.625" style="0" customWidth="1"/>
    <col min="13" max="13" width="0" style="0" hidden="1" customWidth="1"/>
    <col min="14" max="14" width="6.75390625" style="0" customWidth="1"/>
    <col min="15" max="15" width="6.875" style="0" customWidth="1"/>
    <col min="16" max="16" width="9.25390625" style="0" customWidth="1"/>
    <col min="17" max="17" width="8.375" style="0" customWidth="1"/>
    <col min="18" max="18" width="9.75390625" style="0" customWidth="1"/>
    <col min="19" max="19" width="4.625" style="0" customWidth="1"/>
    <col min="20" max="16384" width="11.625" style="0" customWidth="1"/>
  </cols>
  <sheetData>
    <row r="1" spans="1:19" s="48" customFormat="1" ht="22.5">
      <c r="A1" s="1"/>
      <c r="B1" s="4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18">
        <v>7.5</v>
      </c>
      <c r="P1" s="32" t="e">
        <f>VLOOKUP(I1,MC!$B$2:$C$1006,2,0)</f>
        <v>#N/A</v>
      </c>
      <c r="Q1" s="32"/>
      <c r="R1" s="32"/>
      <c r="S1" s="14" t="e">
        <f>RANK(P1,'Zadani_bezcu HZ + NW'!$I$1:P$951,1)</f>
        <v>#N/A</v>
      </c>
    </row>
    <row r="2" spans="1:19" s="49" customFormat="1" ht="15">
      <c r="A2" s="4"/>
      <c r="B2" s="4" t="s">
        <v>156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18">
        <v>3</v>
      </c>
      <c r="P2" s="32"/>
      <c r="Q2" s="32" t="e">
        <f>VLOOKUP(I2,MC!$B$2:$C$1006,2,0)</f>
        <v>#N/A</v>
      </c>
      <c r="R2" s="32"/>
      <c r="S2" s="14" t="e">
        <f>RANK(Q2,'Zadani_bezcu HZ + NW'!$J$1:Q$951,1)</f>
        <v>#N/A</v>
      </c>
    </row>
    <row r="3" spans="1:19" s="50" customFormat="1" ht="15">
      <c r="A3" s="6" t="s">
        <v>157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105</v>
      </c>
      <c r="I3" s="6" t="s">
        <v>9</v>
      </c>
      <c r="J3" s="6" t="s">
        <v>9</v>
      </c>
      <c r="K3" s="6" t="s">
        <v>9</v>
      </c>
      <c r="L3" s="6" t="s">
        <v>158</v>
      </c>
      <c r="M3" s="6" t="s">
        <v>107</v>
      </c>
      <c r="O3" s="18">
        <v>11</v>
      </c>
      <c r="P3" s="32"/>
      <c r="Q3" s="32"/>
      <c r="R3" s="32" t="e">
        <f>VLOOKUP(I3,MC!$B$2:$C$1006,2,0)</f>
        <v>#N/A</v>
      </c>
      <c r="S3" s="14" t="e">
        <f>RANK(R3,'Zadani_bezcu HZ + NW'!$K$1:R$951,1)</f>
        <v>#N/A</v>
      </c>
    </row>
    <row r="4" spans="1:14" s="50" customFormat="1" ht="15">
      <c r="A4" s="51" t="s">
        <v>149</v>
      </c>
      <c r="B4" s="51"/>
      <c r="C4" s="52"/>
      <c r="D4" s="52"/>
      <c r="E4" s="52"/>
      <c r="F4" s="51"/>
      <c r="G4" s="51"/>
      <c r="H4" s="51"/>
      <c r="I4" s="51">
        <f>'Kategorie M+V'!H1</f>
        <v>7.5</v>
      </c>
      <c r="J4" s="51">
        <v>3</v>
      </c>
      <c r="K4" s="51">
        <v>11</v>
      </c>
      <c r="L4" s="51" t="str">
        <f>'Kategorie M+V'!I1</f>
        <v>km</v>
      </c>
      <c r="M4" s="53"/>
      <c r="N4" s="50" t="s">
        <v>159</v>
      </c>
    </row>
    <row r="5" spans="1:14" ht="15">
      <c r="A5" s="13">
        <f>ROW(C1)</f>
        <v>1</v>
      </c>
      <c r="B5" s="14">
        <v>19</v>
      </c>
      <c r="C5" s="15" t="s">
        <v>110</v>
      </c>
      <c r="D5" s="16" t="s">
        <v>111</v>
      </c>
      <c r="E5" s="16" t="s">
        <v>112</v>
      </c>
      <c r="F5" s="20">
        <v>1981</v>
      </c>
      <c r="G5" s="18" t="str">
        <f>VLOOKUP(F5,'RN HZ'!$A$1:$B$107,2,0)</f>
        <v>MA</v>
      </c>
      <c r="H5" s="18">
        <v>7.5</v>
      </c>
      <c r="I5" s="32">
        <f>VLOOKUP(B5,MC!$B$2:$C$1006,2,0)</f>
        <v>0.020717592592592593</v>
      </c>
      <c r="J5" s="32"/>
      <c r="K5" s="32"/>
      <c r="L5" s="14">
        <f>RANK(I5,'Zadani_bezcu HZ + NW'!$I$1:I$951,1)</f>
        <v>1</v>
      </c>
      <c r="M5" s="33"/>
      <c r="N5" s="13">
        <f>ROW(O1)</f>
        <v>1</v>
      </c>
    </row>
    <row r="6" spans="1:14" ht="15">
      <c r="A6" s="13">
        <f>ROW(C2)</f>
        <v>2</v>
      </c>
      <c r="B6" s="14">
        <v>14</v>
      </c>
      <c r="C6" s="15" t="s">
        <v>113</v>
      </c>
      <c r="D6" s="16" t="s">
        <v>114</v>
      </c>
      <c r="E6" s="16" t="s">
        <v>33</v>
      </c>
      <c r="F6" s="17">
        <v>1976</v>
      </c>
      <c r="G6" s="18" t="str">
        <f>VLOOKUP(F6,'RN HZ'!$A$1:$B$107,2,0)</f>
        <v>MA</v>
      </c>
      <c r="H6" s="18">
        <v>7.5</v>
      </c>
      <c r="I6" s="32">
        <f>VLOOKUP(B6,MC!$B$2:$C$1006,2,0)</f>
        <v>0.02375</v>
      </c>
      <c r="J6" s="32"/>
      <c r="K6" s="32"/>
      <c r="L6" s="14">
        <f>RANK(I6,'Zadani_bezcu HZ + NW'!$I$1:I$951,1)</f>
        <v>7</v>
      </c>
      <c r="M6" s="33"/>
      <c r="N6" s="13">
        <f>ROW(O2)</f>
        <v>2</v>
      </c>
    </row>
    <row r="7" spans="1:14" ht="15">
      <c r="A7" s="13">
        <f>ROW(C3)</f>
        <v>3</v>
      </c>
      <c r="B7" s="14">
        <v>4</v>
      </c>
      <c r="C7" s="15" t="s">
        <v>115</v>
      </c>
      <c r="D7" s="16" t="s">
        <v>55</v>
      </c>
      <c r="E7" s="16" t="s">
        <v>33</v>
      </c>
      <c r="F7" s="17">
        <v>1984</v>
      </c>
      <c r="G7" s="18" t="str">
        <f>VLOOKUP(F7,'RN HZ'!$A$1:$B$107,2,0)</f>
        <v>MA</v>
      </c>
      <c r="H7" s="18">
        <v>7.5</v>
      </c>
      <c r="I7" s="32">
        <f>VLOOKUP(B7,MC!$B$2:$C$1006,2,0)</f>
        <v>0.024293981481481482</v>
      </c>
      <c r="J7" s="32"/>
      <c r="K7" s="32"/>
      <c r="L7" s="14">
        <f>RANK(I7,'Zadani_bezcu HZ + NW'!$I$1:I$951,1)</f>
        <v>9</v>
      </c>
      <c r="M7" s="33"/>
      <c r="N7" s="13">
        <f>ROW(O3)</f>
        <v>3</v>
      </c>
    </row>
    <row r="8" spans="1:14" ht="15">
      <c r="A8" s="13">
        <f>ROW(C4)</f>
        <v>4</v>
      </c>
      <c r="B8" s="14">
        <v>17</v>
      </c>
      <c r="C8" s="15" t="s">
        <v>116</v>
      </c>
      <c r="D8" s="16" t="s">
        <v>117</v>
      </c>
      <c r="E8" s="16"/>
      <c r="F8" s="17">
        <v>1978</v>
      </c>
      <c r="G8" s="18" t="str">
        <f>VLOOKUP(F8,'RN HZ'!$A$1:$B$107,2,0)</f>
        <v>MA</v>
      </c>
      <c r="H8" s="18">
        <v>7.5</v>
      </c>
      <c r="I8" s="32">
        <f>VLOOKUP(B8,MC!$B$2:$C$1006,2,0)</f>
        <v>0.02712962962962963</v>
      </c>
      <c r="J8" s="32"/>
      <c r="K8" s="32"/>
      <c r="L8" s="14">
        <f>RANK(I8,'Zadani_bezcu HZ + NW'!$I$1:I$951,1)</f>
        <v>15</v>
      </c>
      <c r="M8" s="33"/>
      <c r="N8" s="13">
        <f>ROW(O4)</f>
        <v>4</v>
      </c>
    </row>
    <row r="9" spans="1:14" ht="15">
      <c r="A9" s="13"/>
      <c r="B9" s="14"/>
      <c r="C9" s="15"/>
      <c r="D9" s="16"/>
      <c r="E9" s="16"/>
      <c r="F9" s="17"/>
      <c r="G9" s="18"/>
      <c r="H9" s="18"/>
      <c r="I9" s="32"/>
      <c r="J9" s="32"/>
      <c r="K9" s="32"/>
      <c r="L9" s="14"/>
      <c r="M9" s="33"/>
      <c r="N9" s="13"/>
    </row>
    <row r="10" spans="1:14" ht="15">
      <c r="A10" s="13">
        <f>ROW(C1)</f>
        <v>1</v>
      </c>
      <c r="B10" s="14">
        <v>12</v>
      </c>
      <c r="C10" s="15" t="s">
        <v>118</v>
      </c>
      <c r="D10" s="16" t="s">
        <v>94</v>
      </c>
      <c r="E10" s="16" t="s">
        <v>119</v>
      </c>
      <c r="F10" s="20">
        <v>1963</v>
      </c>
      <c r="G10" s="18" t="str">
        <f>VLOOKUP(F10,'RN HZ'!$A$1:$B$107,2,0)</f>
        <v>MB</v>
      </c>
      <c r="H10" s="18">
        <v>7.5</v>
      </c>
      <c r="I10" s="32">
        <f>VLOOKUP(B10,MC!$B$2:$C$1006,2,0)</f>
        <v>0.021423611111111112</v>
      </c>
      <c r="J10" s="32"/>
      <c r="K10" s="32"/>
      <c r="L10" s="14">
        <f>RANK(I10,'Zadani_bezcu HZ + NW'!$I$1:I$951,1)</f>
        <v>3</v>
      </c>
      <c r="M10" s="33"/>
      <c r="N10" s="13">
        <f>ROW(O5)</f>
        <v>5</v>
      </c>
    </row>
    <row r="11" spans="1:14" ht="15">
      <c r="A11" s="13">
        <f>ROW(C2)</f>
        <v>2</v>
      </c>
      <c r="B11" s="14">
        <v>13</v>
      </c>
      <c r="C11" s="15" t="s">
        <v>120</v>
      </c>
      <c r="D11" s="16" t="s">
        <v>69</v>
      </c>
      <c r="E11" s="16" t="s">
        <v>119</v>
      </c>
      <c r="F11" s="17">
        <v>1963</v>
      </c>
      <c r="G11" s="18" t="str">
        <f>VLOOKUP(F11,'RN HZ'!$A$1:$B$107,2,0)</f>
        <v>MB</v>
      </c>
      <c r="H11" s="18">
        <v>7.5</v>
      </c>
      <c r="I11" s="32">
        <f>VLOOKUP(B11,MC!$B$2:$C$1006,2,0)</f>
        <v>0.022835648148148147</v>
      </c>
      <c r="J11" s="32"/>
      <c r="K11" s="32"/>
      <c r="L11" s="14">
        <f>RANK(I11,'Zadani_bezcu HZ + NW'!$I$1:I$951,1)</f>
        <v>5</v>
      </c>
      <c r="M11" s="33"/>
      <c r="N11" s="13">
        <f>ROW(O6)</f>
        <v>6</v>
      </c>
    </row>
    <row r="12" spans="1:14" ht="15">
      <c r="A12" s="13">
        <f>ROW(C3)</f>
        <v>3</v>
      </c>
      <c r="B12" s="14">
        <v>5</v>
      </c>
      <c r="C12" s="15" t="s">
        <v>121</v>
      </c>
      <c r="D12" s="16" t="s">
        <v>122</v>
      </c>
      <c r="E12" s="16" t="s">
        <v>33</v>
      </c>
      <c r="F12" s="17">
        <v>1970</v>
      </c>
      <c r="G12" s="18" t="str">
        <f>VLOOKUP(F12,'RN HZ'!$A$1:$B$107,2,0)</f>
        <v>MB</v>
      </c>
      <c r="H12" s="18">
        <v>7.5</v>
      </c>
      <c r="I12" s="32">
        <f>VLOOKUP(B12,MC!$B$2:$C$1006,2,0)</f>
        <v>0.024791666666666667</v>
      </c>
      <c r="J12" s="32"/>
      <c r="K12" s="32"/>
      <c r="L12" s="14">
        <f>RANK(I12,'Zadani_bezcu HZ + NW'!$I$1:I$951,1)</f>
        <v>10</v>
      </c>
      <c r="M12" s="33"/>
      <c r="N12" s="13">
        <f>ROW(O7)</f>
        <v>7</v>
      </c>
    </row>
    <row r="13" spans="1:14" ht="15">
      <c r="A13" s="13">
        <f>ROW(C4)</f>
        <v>4</v>
      </c>
      <c r="B13" s="14">
        <v>3</v>
      </c>
      <c r="C13" s="15" t="s">
        <v>123</v>
      </c>
      <c r="D13" s="16" t="s">
        <v>69</v>
      </c>
      <c r="E13" s="16" t="s">
        <v>16</v>
      </c>
      <c r="F13" s="17">
        <v>1967</v>
      </c>
      <c r="G13" s="18" t="str">
        <f>VLOOKUP(F13,'RN HZ'!$A$1:$B$107,2,0)</f>
        <v>MB</v>
      </c>
      <c r="H13" s="18">
        <v>7.5</v>
      </c>
      <c r="I13" s="32">
        <f>VLOOKUP(B13,MC!$B$2:$C$1006,2,0)</f>
        <v>0.031226851851851853</v>
      </c>
      <c r="J13" s="32"/>
      <c r="K13" s="32"/>
      <c r="L13" s="14">
        <f>RANK(I13,'Zadani_bezcu HZ + NW'!$I$1:I$951,1)</f>
        <v>16</v>
      </c>
      <c r="M13" s="33"/>
      <c r="N13" s="13">
        <f>ROW(O8)</f>
        <v>8</v>
      </c>
    </row>
    <row r="14" spans="1:14" ht="15">
      <c r="A14" s="13"/>
      <c r="B14" s="14"/>
      <c r="C14" s="15"/>
      <c r="D14" s="16"/>
      <c r="E14" s="16"/>
      <c r="F14" s="17"/>
      <c r="G14" s="18"/>
      <c r="H14" s="18"/>
      <c r="I14" s="32"/>
      <c r="J14" s="32"/>
      <c r="K14" s="32"/>
      <c r="L14" s="14"/>
      <c r="M14" s="33"/>
      <c r="N14" s="13"/>
    </row>
    <row r="15" spans="1:14" ht="15">
      <c r="A15" s="13">
        <f>ROW(C1)</f>
        <v>1</v>
      </c>
      <c r="B15" s="14">
        <v>2</v>
      </c>
      <c r="C15" s="15" t="s">
        <v>124</v>
      </c>
      <c r="D15" s="16" t="s">
        <v>125</v>
      </c>
      <c r="E15" s="16" t="s">
        <v>126</v>
      </c>
      <c r="F15" s="17">
        <v>1956</v>
      </c>
      <c r="G15" s="18" t="str">
        <f>VLOOKUP(F15,'RN HZ'!$A$1:$B$107,2,0)</f>
        <v>MC</v>
      </c>
      <c r="H15" s="18">
        <v>7.5</v>
      </c>
      <c r="I15" s="32">
        <f>VLOOKUP(B15,MC!$B$2:$C$1006,2,0)</f>
        <v>0.020972222222222222</v>
      </c>
      <c r="J15" s="32"/>
      <c r="K15" s="32"/>
      <c r="L15" s="14">
        <f>RANK(I15,'Zadani_bezcu HZ + NW'!$I$1:I$951,1)</f>
        <v>2</v>
      </c>
      <c r="M15" s="33"/>
      <c r="N15" s="13">
        <f>ROW(O10)</f>
        <v>10</v>
      </c>
    </row>
    <row r="16" spans="1:14" ht="15">
      <c r="A16" s="13">
        <f>ROW(C2)</f>
        <v>2</v>
      </c>
      <c r="B16" s="14">
        <v>8</v>
      </c>
      <c r="C16" s="15" t="s">
        <v>127</v>
      </c>
      <c r="D16" s="16" t="s">
        <v>128</v>
      </c>
      <c r="E16" s="16" t="s">
        <v>119</v>
      </c>
      <c r="F16" s="17">
        <v>1961</v>
      </c>
      <c r="G16" s="18" t="str">
        <f>VLOOKUP(F16,'RN HZ'!$A$1:$B$107,2,0)</f>
        <v>MC</v>
      </c>
      <c r="H16" s="18">
        <v>7.5</v>
      </c>
      <c r="I16" s="32">
        <f>VLOOKUP(B16,MC!$B$2:$C$1006,2,0)</f>
        <v>0.02318287037037037</v>
      </c>
      <c r="J16" s="32"/>
      <c r="K16" s="32"/>
      <c r="L16" s="14">
        <f>RANK(I16,'Zadani_bezcu HZ + NW'!$I$1:I$951,1)</f>
        <v>6</v>
      </c>
      <c r="M16" s="33"/>
      <c r="N16" s="13">
        <f>ROW(O11)</f>
        <v>11</v>
      </c>
    </row>
    <row r="17" spans="1:14" ht="15">
      <c r="A17" s="13">
        <f>ROW(C3)</f>
        <v>3</v>
      </c>
      <c r="B17" s="14">
        <v>21</v>
      </c>
      <c r="C17" s="15" t="s">
        <v>36</v>
      </c>
      <c r="D17" s="16" t="s">
        <v>129</v>
      </c>
      <c r="E17" s="16" t="s">
        <v>82</v>
      </c>
      <c r="F17" s="20">
        <v>1958</v>
      </c>
      <c r="G17" s="18" t="str">
        <f>VLOOKUP(F17,'RN HZ'!$A$1:$B$107,2,0)</f>
        <v>MC</v>
      </c>
      <c r="H17" s="18">
        <v>7.5</v>
      </c>
      <c r="I17" s="32">
        <f>VLOOKUP(B17,MC!$B$2:$C$1006,2,0)</f>
        <v>0.023761574074074074</v>
      </c>
      <c r="J17" s="32"/>
      <c r="K17" s="32"/>
      <c r="L17" s="14">
        <f>RANK(I17,'Zadani_bezcu HZ + NW'!$I$1:I$951,1)</f>
        <v>8</v>
      </c>
      <c r="M17" s="33"/>
      <c r="N17" s="13">
        <f>ROW(O12)</f>
        <v>12</v>
      </c>
    </row>
    <row r="18" spans="1:14" ht="15">
      <c r="A18" s="13">
        <f>ROW(C4)</f>
        <v>4</v>
      </c>
      <c r="B18" s="14">
        <v>20</v>
      </c>
      <c r="C18" s="15" t="s">
        <v>130</v>
      </c>
      <c r="D18" s="16" t="s">
        <v>131</v>
      </c>
      <c r="E18" s="16" t="s">
        <v>132</v>
      </c>
      <c r="F18" s="17">
        <v>1958</v>
      </c>
      <c r="G18" s="18" t="str">
        <f>VLOOKUP(F18,'RN HZ'!$A$1:$B$107,2,0)</f>
        <v>MC</v>
      </c>
      <c r="H18" s="18">
        <v>7.5</v>
      </c>
      <c r="I18" s="32">
        <f>VLOOKUP(B18,MC!$B$2:$C$1006,2,0)</f>
        <v>0.027094907407407408</v>
      </c>
      <c r="J18" s="32"/>
      <c r="K18" s="32"/>
      <c r="L18" s="14">
        <f>RANK(I18,'Zadani_bezcu HZ + NW'!$I$1:I$951,1)</f>
        <v>14</v>
      </c>
      <c r="M18" s="33"/>
      <c r="N18" s="13">
        <f>ROW(O13)</f>
        <v>13</v>
      </c>
    </row>
    <row r="19" spans="1:14" ht="15">
      <c r="A19" s="13"/>
      <c r="B19" s="14"/>
      <c r="C19" s="15"/>
      <c r="D19" s="16"/>
      <c r="E19" s="16"/>
      <c r="F19" s="17"/>
      <c r="G19" s="18"/>
      <c r="H19" s="18"/>
      <c r="I19" s="32"/>
      <c r="J19" s="32"/>
      <c r="K19" s="32"/>
      <c r="L19" s="14"/>
      <c r="M19" s="33"/>
      <c r="N19" s="13"/>
    </row>
    <row r="20" spans="1:14" ht="15">
      <c r="A20" s="13">
        <f>ROW(C1)</f>
        <v>1</v>
      </c>
      <c r="B20" s="14">
        <v>9</v>
      </c>
      <c r="C20" s="15" t="s">
        <v>133</v>
      </c>
      <c r="D20" s="16" t="s">
        <v>134</v>
      </c>
      <c r="E20" s="16" t="s">
        <v>135</v>
      </c>
      <c r="F20" s="17">
        <v>1950</v>
      </c>
      <c r="G20" s="18" t="str">
        <f>VLOOKUP(F20,'RN HZ'!$A$1:$B$107,2,0)</f>
        <v>MD</v>
      </c>
      <c r="H20" s="18">
        <v>7.5</v>
      </c>
      <c r="I20" s="32">
        <f>VLOOKUP(B20,MC!$B$2:$C$1006,2,0)</f>
        <v>0.022754629629629628</v>
      </c>
      <c r="J20" s="32"/>
      <c r="K20" s="32"/>
      <c r="L20" s="14">
        <f>RANK(I20,'Zadani_bezcu HZ + NW'!$I$1:I$951,1)</f>
        <v>4</v>
      </c>
      <c r="M20" s="33"/>
      <c r="N20" s="13">
        <f>ROW(O15)</f>
        <v>15</v>
      </c>
    </row>
    <row r="21" spans="1:14" ht="15">
      <c r="A21" s="13">
        <f>ROW(C2)</f>
        <v>2</v>
      </c>
      <c r="B21" s="14">
        <v>6</v>
      </c>
      <c r="C21" s="15" t="s">
        <v>136</v>
      </c>
      <c r="D21" s="16" t="s">
        <v>53</v>
      </c>
      <c r="E21" s="16" t="s">
        <v>19</v>
      </c>
      <c r="F21" s="17">
        <v>1949</v>
      </c>
      <c r="G21" s="18" t="str">
        <f>VLOOKUP(F21,'RN HZ'!$A$1:$B$107,2,0)</f>
        <v>MD</v>
      </c>
      <c r="H21" s="18">
        <v>7.5</v>
      </c>
      <c r="I21" s="32">
        <f>VLOOKUP(B21,MC!$B$2:$C$1006,2,0)</f>
        <v>0.025578703703703704</v>
      </c>
      <c r="J21" s="32"/>
      <c r="K21" s="32"/>
      <c r="L21" s="14">
        <f>RANK(I21,'Zadani_bezcu HZ + NW'!$I$1:I$951,1)</f>
        <v>11</v>
      </c>
      <c r="M21" s="33"/>
      <c r="N21" s="13">
        <f>ROW(O16)</f>
        <v>16</v>
      </c>
    </row>
    <row r="22" spans="1:14" ht="15">
      <c r="A22" s="13">
        <f>ROW(C3)</f>
        <v>3</v>
      </c>
      <c r="B22" s="14">
        <v>15</v>
      </c>
      <c r="C22" s="15" t="s">
        <v>137</v>
      </c>
      <c r="D22" s="16" t="s">
        <v>138</v>
      </c>
      <c r="E22" s="16" t="s">
        <v>139</v>
      </c>
      <c r="F22" s="17">
        <v>1951</v>
      </c>
      <c r="G22" s="18" t="str">
        <f>VLOOKUP(F22,'RN HZ'!$A$1:$B$107,2,0)</f>
        <v>MD</v>
      </c>
      <c r="H22" s="18">
        <v>7.5</v>
      </c>
      <c r="I22" s="32">
        <f>VLOOKUP(B22,MC!$B$2:$C$1006,2,0)</f>
        <v>0.02591435185185185</v>
      </c>
      <c r="J22" s="32"/>
      <c r="K22" s="32"/>
      <c r="L22" s="14">
        <f>RANK(I22,'Zadani_bezcu HZ + NW'!$I$1:I$951,1)</f>
        <v>12</v>
      </c>
      <c r="M22" s="33"/>
      <c r="N22" s="13">
        <f>ROW(O17)</f>
        <v>17</v>
      </c>
    </row>
    <row r="23" spans="1:14" ht="15">
      <c r="A23" s="13">
        <f>ROW(C4)</f>
        <v>4</v>
      </c>
      <c r="B23" s="14">
        <v>18</v>
      </c>
      <c r="C23" s="15" t="s">
        <v>140</v>
      </c>
      <c r="D23" s="16" t="s">
        <v>53</v>
      </c>
      <c r="E23" s="16"/>
      <c r="F23" s="20">
        <v>1950</v>
      </c>
      <c r="G23" s="18" t="str">
        <f>VLOOKUP(F23,'RN HZ'!$A$1:$B$107,2,0)</f>
        <v>MD</v>
      </c>
      <c r="H23" s="18">
        <v>7.5</v>
      </c>
      <c r="I23" s="32">
        <f>VLOOKUP(B23,MC!$B$2:$C$1006,2,0)</f>
        <v>0.026504629629629628</v>
      </c>
      <c r="J23" s="32"/>
      <c r="K23" s="32"/>
      <c r="L23" s="14">
        <f>RANK(I23,'Zadani_bezcu HZ + NW'!$I$1:I$951,1)</f>
        <v>13</v>
      </c>
      <c r="M23" s="33"/>
      <c r="N23" s="13">
        <f>ROW(O18)</f>
        <v>18</v>
      </c>
    </row>
    <row r="24" spans="1:14" ht="15">
      <c r="A24" s="13"/>
      <c r="B24" s="14"/>
      <c r="C24" s="15"/>
      <c r="D24" s="16"/>
      <c r="E24" s="16"/>
      <c r="F24" s="20"/>
      <c r="G24" s="18"/>
      <c r="H24" s="18"/>
      <c r="I24" s="32"/>
      <c r="J24" s="32"/>
      <c r="K24" s="32"/>
      <c r="L24" s="14"/>
      <c r="M24" s="33"/>
      <c r="N24" s="13"/>
    </row>
    <row r="25" spans="1:14" ht="15">
      <c r="A25" s="13">
        <f>ROW(C1)</f>
        <v>1</v>
      </c>
      <c r="B25" s="14">
        <v>7</v>
      </c>
      <c r="C25" s="15" t="s">
        <v>141</v>
      </c>
      <c r="D25" s="16" t="s">
        <v>32</v>
      </c>
      <c r="E25" s="16"/>
      <c r="F25" s="20">
        <v>1972</v>
      </c>
      <c r="G25" s="18" t="s">
        <v>142</v>
      </c>
      <c r="H25" s="18">
        <v>3</v>
      </c>
      <c r="I25" s="32"/>
      <c r="J25" s="32">
        <f>VLOOKUP(B25,MC!$B$2:$C$1006,2,0)</f>
        <v>0.008599537037037037</v>
      </c>
      <c r="K25" s="32"/>
      <c r="L25" s="14">
        <f>RANK(J25,'Zadani_bezcu HZ + NW'!$J$1:J$951,1)</f>
        <v>1</v>
      </c>
      <c r="M25" s="33"/>
      <c r="N25" s="13">
        <f>ROW(O20)</f>
        <v>20</v>
      </c>
    </row>
    <row r="26" spans="1:14" ht="15">
      <c r="A26" s="13">
        <f>ROW(C2)</f>
        <v>2</v>
      </c>
      <c r="B26" s="14">
        <v>10</v>
      </c>
      <c r="C26" s="15" t="s">
        <v>143</v>
      </c>
      <c r="D26" s="16" t="s">
        <v>144</v>
      </c>
      <c r="E26" s="16" t="s">
        <v>33</v>
      </c>
      <c r="F26" s="17">
        <v>1966</v>
      </c>
      <c r="G26" s="18" t="s">
        <v>142</v>
      </c>
      <c r="H26" s="18">
        <v>3</v>
      </c>
      <c r="I26" s="32"/>
      <c r="J26" s="32">
        <f>VLOOKUP(B26,MC!$B$2:$C$1006,2,0)</f>
        <v>0.009942129629629629</v>
      </c>
      <c r="K26" s="32"/>
      <c r="L26" s="14">
        <f>RANK(J26,'Zadani_bezcu HZ + NW'!$J$1:J$951,1)</f>
        <v>2</v>
      </c>
      <c r="M26" s="33"/>
      <c r="N26" s="13">
        <f>ROW(O21)</f>
        <v>21</v>
      </c>
    </row>
    <row r="27" spans="1:14" ht="15">
      <c r="A27" s="13">
        <f>ROW(C3)</f>
        <v>3</v>
      </c>
      <c r="B27" s="14">
        <v>11</v>
      </c>
      <c r="C27" s="15" t="s">
        <v>145</v>
      </c>
      <c r="D27" s="16" t="s">
        <v>146</v>
      </c>
      <c r="E27" s="16" t="s">
        <v>19</v>
      </c>
      <c r="F27" s="17">
        <v>1966</v>
      </c>
      <c r="G27" s="18" t="s">
        <v>142</v>
      </c>
      <c r="H27" s="18">
        <v>3</v>
      </c>
      <c r="I27" s="32"/>
      <c r="J27" s="32">
        <f>VLOOKUP(B27,MC!$B$2:$C$1006,2,0)</f>
        <v>0.011145833333333334</v>
      </c>
      <c r="K27" s="32"/>
      <c r="L27" s="14">
        <f>RANK(J27,'Zadani_bezcu HZ + NW'!$J$1:J$951,1)</f>
        <v>3</v>
      </c>
      <c r="M27" s="33"/>
      <c r="N27" s="13">
        <f>ROW(O22)</f>
        <v>22</v>
      </c>
    </row>
    <row r="28" spans="1:14" ht="15">
      <c r="A28" s="13">
        <f>ROW(C4)</f>
        <v>4</v>
      </c>
      <c r="B28" s="14">
        <v>1</v>
      </c>
      <c r="C28" s="15" t="s">
        <v>31</v>
      </c>
      <c r="D28" s="16" t="s">
        <v>147</v>
      </c>
      <c r="E28" s="16" t="s">
        <v>33</v>
      </c>
      <c r="F28" s="20">
        <v>1982</v>
      </c>
      <c r="G28" s="18" t="s">
        <v>142</v>
      </c>
      <c r="H28" s="18">
        <v>3</v>
      </c>
      <c r="I28" s="32"/>
      <c r="J28" s="32">
        <f>VLOOKUP(B28,MC!$B$2:$C$1006,2,0)</f>
        <v>0.011319444444444444</v>
      </c>
      <c r="K28" s="32"/>
      <c r="L28" s="14">
        <f>RANK(J28,'Zadani_bezcu HZ + NW'!$J$1:J$951,1)</f>
        <v>4</v>
      </c>
      <c r="M28" s="33"/>
      <c r="N28" s="13">
        <f>ROW(O23)</f>
        <v>23</v>
      </c>
    </row>
    <row r="29" spans="1:14" ht="15">
      <c r="A29" s="13">
        <f>ROW(C5)</f>
        <v>5</v>
      </c>
      <c r="B29" s="14">
        <v>16</v>
      </c>
      <c r="C29" s="15" t="s">
        <v>148</v>
      </c>
      <c r="D29" s="16" t="s">
        <v>26</v>
      </c>
      <c r="E29" s="16" t="s">
        <v>33</v>
      </c>
      <c r="F29" s="17">
        <v>1959</v>
      </c>
      <c r="G29" s="18" t="s">
        <v>142</v>
      </c>
      <c r="H29" s="18">
        <v>3</v>
      </c>
      <c r="I29" s="32"/>
      <c r="J29" s="32">
        <f>VLOOKUP(B29,MC!$B$2:$C$1006,2,0)</f>
        <v>0.011817129629629629</v>
      </c>
      <c r="K29" s="32"/>
      <c r="L29" s="14">
        <f>RANK(J29,'Zadani_bezcu HZ + NW'!$J$1:J$951,1)</f>
        <v>5</v>
      </c>
      <c r="M29" s="33"/>
      <c r="N29" s="13">
        <f>ROW(O25)</f>
        <v>25</v>
      </c>
    </row>
  </sheetData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80" zoomScaleSheetLayoutView="80" workbookViewId="0" topLeftCell="A1">
      <selection activeCell="I27" sqref="I27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3" ht="17.25">
      <c r="A1" s="1" t="str">
        <f>'Zadani_bezcu HZ + NW'!B1</f>
        <v>BĚH GRÁNICEMI O POHÁR STAROSTY MĚSTA ZNOJMA 21.05.2011</v>
      </c>
      <c r="B1" s="1"/>
      <c r="C1" s="1"/>
    </row>
    <row r="2" spans="3:4" ht="21.75">
      <c r="C2" s="54" t="s">
        <v>160</v>
      </c>
      <c r="D2" t="s">
        <v>161</v>
      </c>
    </row>
    <row r="3" spans="1:11" ht="29.25">
      <c r="A3" s="55" t="s">
        <v>162</v>
      </c>
      <c r="B3" s="56" t="s">
        <v>3</v>
      </c>
      <c r="C3" s="56" t="s">
        <v>163</v>
      </c>
      <c r="D3" s="57" t="s">
        <v>164</v>
      </c>
      <c r="E3" s="57" t="s">
        <v>165</v>
      </c>
      <c r="F3" s="57" t="s">
        <v>166</v>
      </c>
      <c r="G3" s="57" t="s">
        <v>167</v>
      </c>
      <c r="H3" s="57" t="s">
        <v>168</v>
      </c>
      <c r="I3" s="57" t="s">
        <v>169</v>
      </c>
      <c r="J3" t="s">
        <v>170</v>
      </c>
      <c r="K3" s="58"/>
    </row>
    <row r="4" spans="1:8" ht="17.25">
      <c r="A4" s="13">
        <f>ROW(C1)</f>
        <v>1</v>
      </c>
      <c r="B4" s="59">
        <v>7</v>
      </c>
      <c r="C4" s="60">
        <f>TIME(F4,G4,H4+(I4/1000))</f>
        <v>0.008599537037037037</v>
      </c>
      <c r="F4">
        <v>0</v>
      </c>
      <c r="G4">
        <v>12</v>
      </c>
      <c r="H4">
        <v>23</v>
      </c>
    </row>
    <row r="5" spans="1:8" ht="17.25">
      <c r="A5" s="13">
        <f>ROW(C2)</f>
        <v>2</v>
      </c>
      <c r="B5" s="59">
        <v>10</v>
      </c>
      <c r="C5" s="60">
        <f>TIME(F5,G5,H5+(I5/1000))</f>
        <v>0.009942129629629629</v>
      </c>
      <c r="F5">
        <v>0</v>
      </c>
      <c r="G5">
        <v>14</v>
      </c>
      <c r="H5">
        <v>19</v>
      </c>
    </row>
    <row r="6" spans="1:11" ht="17.25">
      <c r="A6" s="13">
        <f>ROW(C3)</f>
        <v>3</v>
      </c>
      <c r="B6" s="59">
        <v>11</v>
      </c>
      <c r="C6" s="60">
        <f>TIME(F6,G6,H6+(I6/1000))</f>
        <v>0.011145833333333334</v>
      </c>
      <c r="D6" s="57"/>
      <c r="E6" s="57"/>
      <c r="F6" s="57">
        <v>0</v>
      </c>
      <c r="G6" s="57">
        <v>16</v>
      </c>
      <c r="H6" s="57">
        <v>3</v>
      </c>
      <c r="I6" s="57"/>
      <c r="K6" s="58"/>
    </row>
    <row r="7" spans="1:8" ht="17.25">
      <c r="A7" s="13">
        <f>ROW(C4)</f>
        <v>4</v>
      </c>
      <c r="B7" s="59">
        <v>1</v>
      </c>
      <c r="C7" s="60">
        <f>TIME(F7,G7,H7+(I7/1000))</f>
        <v>0.011319444444444444</v>
      </c>
      <c r="F7">
        <v>0</v>
      </c>
      <c r="G7">
        <v>16</v>
      </c>
      <c r="H7">
        <v>18</v>
      </c>
    </row>
    <row r="8" spans="1:8" ht="17.25">
      <c r="A8" s="13">
        <f>ROW(C5)</f>
        <v>5</v>
      </c>
      <c r="B8" s="59">
        <v>16</v>
      </c>
      <c r="C8" s="60">
        <f>TIME(F8,G8,H8+(I8/1000))</f>
        <v>0.011817129629629629</v>
      </c>
      <c r="F8">
        <v>0</v>
      </c>
      <c r="G8">
        <v>17</v>
      </c>
      <c r="H8">
        <v>1</v>
      </c>
    </row>
    <row r="9" spans="1:8" ht="17.25">
      <c r="A9" s="13">
        <f>ROW(C6)</f>
        <v>6</v>
      </c>
      <c r="B9" s="59">
        <v>19</v>
      </c>
      <c r="C9" s="60">
        <f>TIME(F9,G9,H9+(I9/1000))</f>
        <v>0.020717592592592593</v>
      </c>
      <c r="F9">
        <v>0</v>
      </c>
      <c r="G9">
        <v>29</v>
      </c>
      <c r="H9">
        <v>50</v>
      </c>
    </row>
    <row r="10" spans="1:8" ht="17.25">
      <c r="A10" s="13">
        <f>ROW(C7)</f>
        <v>7</v>
      </c>
      <c r="B10" s="59">
        <v>2</v>
      </c>
      <c r="C10" s="60">
        <f>TIME(F10,G10,H10+(I10/1000))</f>
        <v>0.020972222222222222</v>
      </c>
      <c r="F10">
        <v>0</v>
      </c>
      <c r="G10">
        <v>30</v>
      </c>
      <c r="H10">
        <v>12</v>
      </c>
    </row>
    <row r="11" spans="1:11" ht="17.25">
      <c r="A11" s="13">
        <f>ROW(C8)</f>
        <v>8</v>
      </c>
      <c r="B11" s="59">
        <v>12</v>
      </c>
      <c r="C11" s="60">
        <f>TIME(F11,G11,H11+(I11/1000))</f>
        <v>0.021423611111111112</v>
      </c>
      <c r="D11" s="57"/>
      <c r="E11" s="57"/>
      <c r="F11" s="57">
        <v>0</v>
      </c>
      <c r="G11" s="57">
        <v>30</v>
      </c>
      <c r="H11" s="57">
        <v>51</v>
      </c>
      <c r="I11" s="57"/>
      <c r="K11" s="58"/>
    </row>
    <row r="12" spans="1:9" ht="17.25">
      <c r="A12" s="13">
        <f>ROW(C9)</f>
        <v>9</v>
      </c>
      <c r="B12" s="59">
        <v>9</v>
      </c>
      <c r="C12" s="60">
        <f>TIME(F12,G12,H12+(I12/1000))</f>
        <v>0.022754629629629628</v>
      </c>
      <c r="D12" s="57"/>
      <c r="E12" s="57"/>
      <c r="F12" s="57">
        <v>0</v>
      </c>
      <c r="G12" s="57">
        <v>32</v>
      </c>
      <c r="H12" s="57">
        <v>46</v>
      </c>
      <c r="I12" s="57"/>
    </row>
    <row r="13" spans="1:8" ht="17.25">
      <c r="A13" s="13">
        <f>ROW(C10)</f>
        <v>10</v>
      </c>
      <c r="B13" s="59">
        <v>13</v>
      </c>
      <c r="C13" s="60">
        <f>TIME(F13,G13,H13+(I13/1000))</f>
        <v>0.022835648148148147</v>
      </c>
      <c r="F13">
        <v>0</v>
      </c>
      <c r="G13">
        <v>32</v>
      </c>
      <c r="H13">
        <v>53</v>
      </c>
    </row>
    <row r="14" spans="1:11" ht="17.25">
      <c r="A14" s="13">
        <f>ROW(C11)</f>
        <v>11</v>
      </c>
      <c r="B14" s="59">
        <v>8</v>
      </c>
      <c r="C14" s="60">
        <f>TIME(F14,G14,H14+(I14/1000))</f>
        <v>0.02318287037037037</v>
      </c>
      <c r="D14" s="57"/>
      <c r="E14" s="57"/>
      <c r="F14" s="57">
        <v>0</v>
      </c>
      <c r="G14" s="57">
        <v>33</v>
      </c>
      <c r="H14" s="57">
        <v>23</v>
      </c>
      <c r="I14" s="57"/>
      <c r="K14" s="58"/>
    </row>
    <row r="15" spans="1:8" ht="17.25">
      <c r="A15" s="13">
        <f>ROW(C12)</f>
        <v>12</v>
      </c>
      <c r="B15" s="59">
        <v>14</v>
      </c>
      <c r="C15" s="60">
        <f>TIME(F15,G15,H15+(I15/1000))</f>
        <v>0.02375</v>
      </c>
      <c r="F15">
        <v>0</v>
      </c>
      <c r="G15">
        <v>34</v>
      </c>
      <c r="H15">
        <v>12</v>
      </c>
    </row>
    <row r="16" spans="1:8" ht="17.25">
      <c r="A16" s="13">
        <f>ROW(C13)</f>
        <v>13</v>
      </c>
      <c r="B16" s="59">
        <v>21</v>
      </c>
      <c r="C16" s="60">
        <f>TIME(F16,G16,H16+(I16/1000))</f>
        <v>0.023761574074074074</v>
      </c>
      <c r="F16">
        <v>0</v>
      </c>
      <c r="G16">
        <v>34</v>
      </c>
      <c r="H16">
        <v>13</v>
      </c>
    </row>
    <row r="17" spans="1:11" ht="17.25">
      <c r="A17" s="13">
        <f>ROW(C14)</f>
        <v>14</v>
      </c>
      <c r="B17" s="59">
        <v>4</v>
      </c>
      <c r="C17" s="60">
        <f>TIME(F17,G17,H17+(I17/1000))</f>
        <v>0.024293981481481482</v>
      </c>
      <c r="D17" s="57"/>
      <c r="E17" s="57"/>
      <c r="F17" s="57">
        <v>0</v>
      </c>
      <c r="G17" s="57">
        <v>34</v>
      </c>
      <c r="H17" s="57">
        <v>59</v>
      </c>
      <c r="I17" s="57"/>
      <c r="K17" s="58"/>
    </row>
    <row r="18" spans="1:11" ht="17.25">
      <c r="A18" s="13">
        <f>ROW(C15)</f>
        <v>15</v>
      </c>
      <c r="B18" s="59">
        <v>5</v>
      </c>
      <c r="C18" s="60">
        <f>TIME(F18,G18,H18+(I18/1000))</f>
        <v>0.024791666666666667</v>
      </c>
      <c r="D18" s="57"/>
      <c r="E18" s="57"/>
      <c r="F18" s="57">
        <v>0</v>
      </c>
      <c r="G18" s="57">
        <v>35</v>
      </c>
      <c r="H18" s="57">
        <v>42</v>
      </c>
      <c r="I18" s="57"/>
      <c r="K18" s="58"/>
    </row>
    <row r="19" spans="1:11" ht="17.25">
      <c r="A19" s="13">
        <f>ROW(C16)</f>
        <v>16</v>
      </c>
      <c r="B19" s="59">
        <v>6</v>
      </c>
      <c r="C19" s="60">
        <f>TIME(F19,G19,H19+(I19/1000))</f>
        <v>0.025578703703703704</v>
      </c>
      <c r="D19" s="57"/>
      <c r="E19" s="57"/>
      <c r="F19" s="57">
        <v>0</v>
      </c>
      <c r="G19" s="57">
        <v>36</v>
      </c>
      <c r="H19" s="57">
        <v>50</v>
      </c>
      <c r="I19" s="57"/>
      <c r="K19" s="58"/>
    </row>
    <row r="20" spans="1:8" ht="17.25">
      <c r="A20" s="13">
        <f>ROW(C17)</f>
        <v>17</v>
      </c>
      <c r="B20" s="59">
        <v>15</v>
      </c>
      <c r="C20" s="60">
        <f>TIME(F20,G20,H20+(I20/1000))</f>
        <v>0.02591435185185185</v>
      </c>
      <c r="F20">
        <v>0</v>
      </c>
      <c r="G20">
        <v>37</v>
      </c>
      <c r="H20">
        <v>19</v>
      </c>
    </row>
    <row r="21" spans="1:8" ht="17.25">
      <c r="A21" s="13">
        <f>ROW(C18)</f>
        <v>18</v>
      </c>
      <c r="B21" s="59">
        <v>18</v>
      </c>
      <c r="C21" s="60">
        <f>TIME(F21,G21,H21+(I21/1000))</f>
        <v>0.026504629629629628</v>
      </c>
      <c r="F21">
        <v>0</v>
      </c>
      <c r="G21">
        <v>38</v>
      </c>
      <c r="H21">
        <v>10</v>
      </c>
    </row>
    <row r="22" spans="1:8" ht="17.25">
      <c r="A22" s="13">
        <f>ROW(C19)</f>
        <v>19</v>
      </c>
      <c r="B22" s="59">
        <v>20</v>
      </c>
      <c r="C22" s="60">
        <f>TIME(F22,G22,H22+(I22/1000))</f>
        <v>0.027094907407407408</v>
      </c>
      <c r="F22">
        <v>0</v>
      </c>
      <c r="G22">
        <v>39</v>
      </c>
      <c r="H22">
        <v>1</v>
      </c>
    </row>
    <row r="23" spans="1:8" ht="17.25">
      <c r="A23" s="13">
        <f>ROW(C20)</f>
        <v>20</v>
      </c>
      <c r="B23" s="59">
        <v>17</v>
      </c>
      <c r="C23" s="60">
        <f>TIME(F23,G23,H23+(I23/1000))</f>
        <v>0.02712962962962963</v>
      </c>
      <c r="F23">
        <v>0</v>
      </c>
      <c r="G23">
        <v>39</v>
      </c>
      <c r="H23">
        <v>4</v>
      </c>
    </row>
    <row r="24" spans="1:8" ht="17.25">
      <c r="A24" s="13">
        <f>ROW(C21)</f>
        <v>21</v>
      </c>
      <c r="B24" s="59">
        <v>3</v>
      </c>
      <c r="C24" s="60">
        <f>TIME(F24,G24,H24+(I24/1000))</f>
        <v>0.031226851851851853</v>
      </c>
      <c r="F24">
        <v>0</v>
      </c>
      <c r="G24">
        <v>44</v>
      </c>
      <c r="H24">
        <v>58</v>
      </c>
    </row>
    <row r="25" spans="1:3" ht="17.25">
      <c r="A25" s="13">
        <f>ROW(C22)</f>
        <v>22</v>
      </c>
      <c r="B25" s="59"/>
      <c r="C25" s="60">
        <f>TIME(F25,G25,H25+(I25/1000))</f>
        <v>0</v>
      </c>
    </row>
    <row r="26" spans="1:3" ht="17.25">
      <c r="A26" s="13">
        <f>ROW(C23)</f>
        <v>23</v>
      </c>
      <c r="B26" s="59"/>
      <c r="C26" s="60">
        <f>TIME(F26,G26,H26+(I26/1000))</f>
        <v>0</v>
      </c>
    </row>
    <row r="27" spans="1:3" ht="17.25">
      <c r="A27" s="13">
        <f>ROW(C24)</f>
        <v>24</v>
      </c>
      <c r="B27" s="59"/>
      <c r="C27" s="60">
        <f>TIME(F27,G27,H27+(I27/1000))</f>
        <v>0</v>
      </c>
    </row>
    <row r="28" spans="1:3" ht="17.25">
      <c r="A28" s="13">
        <f>ROW(C25)</f>
        <v>25</v>
      </c>
      <c r="B28" s="59"/>
      <c r="C28" s="60">
        <f>TIME(F28,G28,H28+(I28/1000))</f>
        <v>0</v>
      </c>
    </row>
    <row r="29" spans="1:11" ht="17.25">
      <c r="A29" s="13">
        <f>ROW(C26)</f>
        <v>26</v>
      </c>
      <c r="B29" s="59"/>
      <c r="C29" s="60">
        <f>TIME(F29,G29,H29+(I29/1000))</f>
        <v>0</v>
      </c>
      <c r="D29" s="57"/>
      <c r="E29" s="57"/>
      <c r="F29" s="57"/>
      <c r="G29" s="57"/>
      <c r="H29" s="57"/>
      <c r="I29" s="57"/>
      <c r="K29" s="58"/>
    </row>
    <row r="30" spans="1:3" ht="17.25">
      <c r="A30" s="13">
        <f>ROW(C27)</f>
        <v>27</v>
      </c>
      <c r="B30" s="59"/>
      <c r="C30" s="60">
        <f>TIME(F30,G30,H30+(I30/1000))</f>
        <v>0</v>
      </c>
    </row>
    <row r="31" spans="1:3" ht="17.25">
      <c r="A31" s="13">
        <f>ROW(C28)</f>
        <v>28</v>
      </c>
      <c r="B31" s="59"/>
      <c r="C31" s="60">
        <f>TIME(F31,G31,H31+(I31/1000))</f>
        <v>0</v>
      </c>
    </row>
    <row r="32" spans="1:3" ht="17.25">
      <c r="A32" s="13">
        <f>ROW(C29)</f>
        <v>29</v>
      </c>
      <c r="B32" s="59"/>
      <c r="C32" s="60">
        <f>TIME(F32,G32,H32+(I32/1000))</f>
        <v>0</v>
      </c>
    </row>
    <row r="33" spans="1:3" ht="17.25">
      <c r="A33" s="13">
        <f>ROW(C30)</f>
        <v>30</v>
      </c>
      <c r="B33" s="59"/>
      <c r="C33" s="60">
        <f>TIME(F33,G33,H33+(I33/1000))</f>
        <v>0</v>
      </c>
    </row>
    <row r="34" spans="1:3" ht="17.25">
      <c r="A34" s="13">
        <f>ROW(C31)</f>
        <v>31</v>
      </c>
      <c r="B34" s="59"/>
      <c r="C34" s="60">
        <f>TIME(F34,G34,H34+(I34/1000))</f>
        <v>0</v>
      </c>
    </row>
    <row r="35" spans="1:3" ht="17.25">
      <c r="A35" s="13">
        <f>ROW(C32)</f>
        <v>32</v>
      </c>
      <c r="B35" s="59"/>
      <c r="C35" s="60">
        <f>TIME(F35,G35,H35+(I35/1000))</f>
        <v>0</v>
      </c>
    </row>
    <row r="36" spans="1:3" ht="17.25">
      <c r="A36" s="13">
        <f>ROW(C33)</f>
        <v>33</v>
      </c>
      <c r="B36" s="59"/>
      <c r="C36" s="60">
        <f>TIME(F36,G36,H36+(I36/1000))</f>
        <v>0</v>
      </c>
    </row>
    <row r="37" spans="1:3" ht="17.25">
      <c r="A37" s="13">
        <f>ROW(C34)</f>
        <v>34</v>
      </c>
      <c r="B37" s="59"/>
      <c r="C37" s="60">
        <f>TIME(F37,G37,H37+(I37/1000))</f>
        <v>0</v>
      </c>
    </row>
    <row r="38" spans="1:3" ht="17.25">
      <c r="A38" s="13">
        <f>ROW(C35)</f>
        <v>35</v>
      </c>
      <c r="B38" s="59"/>
      <c r="C38" s="60">
        <f>TIME(F38,G38,H38+(I38/1000))</f>
        <v>0</v>
      </c>
    </row>
    <row r="39" spans="1:3" ht="17.25">
      <c r="A39" s="13">
        <f>ROW(C36)</f>
        <v>36</v>
      </c>
      <c r="B39" s="59"/>
      <c r="C39" s="60">
        <f>TIME(F39,G39,H39+(I39/1000))</f>
        <v>0</v>
      </c>
    </row>
    <row r="40" spans="1:3" ht="17.25">
      <c r="A40" s="13">
        <f>ROW(C37)</f>
        <v>37</v>
      </c>
      <c r="B40" s="59"/>
      <c r="C40" s="60">
        <f>TIME(F40,G40,H40+(I40/1000))</f>
        <v>0</v>
      </c>
    </row>
    <row r="41" spans="1:3" ht="17.25">
      <c r="A41" s="13">
        <f>ROW(C38)</f>
        <v>38</v>
      </c>
      <c r="B41" s="59"/>
      <c r="C41" s="60">
        <f>TIME(F41,G41,H41+(I41/1000))</f>
        <v>0</v>
      </c>
    </row>
    <row r="42" spans="1:3" ht="17.25">
      <c r="A42" s="13">
        <f>ROW(C39)</f>
        <v>39</v>
      </c>
      <c r="B42" s="59"/>
      <c r="C42" s="60">
        <f>TIME(F42,G42,H42+(I42/1000))</f>
        <v>0</v>
      </c>
    </row>
    <row r="43" spans="1:3" ht="17.25">
      <c r="A43" s="13">
        <f>ROW(C40)</f>
        <v>40</v>
      </c>
      <c r="B43" s="59"/>
      <c r="C43" s="60">
        <f>TIME(F43,G43,H43+(I43/1000))</f>
        <v>0</v>
      </c>
    </row>
    <row r="44" spans="1:3" ht="17.25">
      <c r="A44" s="13">
        <f>ROW(C41)</f>
        <v>41</v>
      </c>
      <c r="B44" s="59"/>
      <c r="C44" s="60">
        <f>TIME(F44,G44,H44+(I44/1000))</f>
        <v>0</v>
      </c>
    </row>
    <row r="45" spans="1:3" ht="17.25">
      <c r="A45" s="13">
        <f>ROW(C42)</f>
        <v>42</v>
      </c>
      <c r="B45" s="59"/>
      <c r="C45" s="60">
        <f>TIME(F45,G45,H45+(I45/1000))</f>
        <v>0</v>
      </c>
    </row>
    <row r="46" spans="1:3" ht="17.25">
      <c r="A46" s="13">
        <f>ROW(C43)</f>
        <v>43</v>
      </c>
      <c r="B46" s="59"/>
      <c r="C46" s="60">
        <f>TIME(F46,G46,H46+(I46/1000))</f>
        <v>0</v>
      </c>
    </row>
    <row r="47" spans="1:3" ht="17.25">
      <c r="A47" s="13">
        <f>ROW(C44)</f>
        <v>44</v>
      </c>
      <c r="B47" s="59"/>
      <c r="C47" s="60">
        <f>TIME(F47,G47,H47+(I47/1000))</f>
        <v>0</v>
      </c>
    </row>
    <row r="48" spans="1:3" ht="17.25">
      <c r="A48" s="13">
        <f>ROW(C45)</f>
        <v>45</v>
      </c>
      <c r="B48" s="59"/>
      <c r="C48" s="60">
        <f>TIME(F48,G48,H48+(I48/1000))</f>
        <v>0</v>
      </c>
    </row>
    <row r="49" spans="1:3" ht="17.25">
      <c r="A49" s="13">
        <f>ROW(C46)</f>
        <v>46</v>
      </c>
      <c r="B49" s="59"/>
      <c r="C49" s="60">
        <f>TIME(F49,G49,H49+(I49/1000))</f>
        <v>0</v>
      </c>
    </row>
    <row r="50" spans="1:3" ht="17.25">
      <c r="A50" s="13">
        <f>ROW(C47)</f>
        <v>47</v>
      </c>
      <c r="B50" s="59"/>
      <c r="C50" s="60">
        <f>TIME(F50,G50,H50+(I50/1000))</f>
        <v>0</v>
      </c>
    </row>
    <row r="51" spans="1:3" ht="17.25">
      <c r="A51" s="13">
        <f>ROW(C48)</f>
        <v>48</v>
      </c>
      <c r="B51" s="59"/>
      <c r="C51" s="60">
        <f>TIME(F51,G51,H51+(I51/1000))</f>
        <v>0</v>
      </c>
    </row>
    <row r="52" spans="1:3" ht="17.25">
      <c r="A52" s="13">
        <f>ROW(C49)</f>
        <v>49</v>
      </c>
      <c r="B52" s="59"/>
      <c r="C52" s="60">
        <f>TIME(F52,G52,H52+(I52/1000))</f>
        <v>0</v>
      </c>
    </row>
    <row r="53" spans="1:3" ht="17.25">
      <c r="A53" s="13">
        <f>ROW(C50)</f>
        <v>50</v>
      </c>
      <c r="B53" s="59"/>
      <c r="C53" s="60">
        <f>TIME(F53,G53,H53+(I53/1000))</f>
        <v>0</v>
      </c>
    </row>
    <row r="54" spans="1:3" ht="17.25">
      <c r="A54" s="13">
        <f>ROW(C51)</f>
        <v>51</v>
      </c>
      <c r="B54" s="59"/>
      <c r="C54" s="60">
        <f>TIME(F54,G54,H54+(I54/1000))</f>
        <v>0</v>
      </c>
    </row>
    <row r="55" spans="1:3" ht="17.25">
      <c r="A55" s="13">
        <f>ROW(C52)</f>
        <v>52</v>
      </c>
      <c r="B55" s="59"/>
      <c r="C55" s="60">
        <f>TIME(F55,G55,H55+(I55/1000))</f>
        <v>0</v>
      </c>
    </row>
    <row r="56" spans="1:3" ht="17.25">
      <c r="A56" s="13">
        <f>ROW(C53)</f>
        <v>53</v>
      </c>
      <c r="B56" s="59"/>
      <c r="C56" s="60">
        <f>TIME(F56,G56,H56+(I56/1000))</f>
        <v>0</v>
      </c>
    </row>
    <row r="57" spans="1:3" ht="17.25">
      <c r="A57" s="13">
        <f>ROW(C54)</f>
        <v>54</v>
      </c>
      <c r="B57" s="59"/>
      <c r="C57" s="60">
        <f>TIME(F57,G57,H57+(I57/1000))</f>
        <v>0</v>
      </c>
    </row>
    <row r="58" spans="1:3" ht="17.25">
      <c r="A58" s="13">
        <f>ROW(C55)</f>
        <v>55</v>
      </c>
      <c r="B58" s="59"/>
      <c r="C58" s="60">
        <f>TIME(F58,G58,H58+(I58/1000))</f>
        <v>0</v>
      </c>
    </row>
    <row r="59" spans="1:3" ht="17.25">
      <c r="A59" s="13">
        <f>ROW(C56)</f>
        <v>56</v>
      </c>
      <c r="B59" s="59"/>
      <c r="C59" s="60">
        <f>TIME(F59,G59,H59+(I59/1000))</f>
        <v>0</v>
      </c>
    </row>
    <row r="60" spans="1:3" ht="17.25">
      <c r="A60" s="13">
        <f>ROW(C57)</f>
        <v>57</v>
      </c>
      <c r="B60" s="59"/>
      <c r="C60" s="60">
        <f>TIME(F60,G60,H60+(I60/1000))</f>
        <v>0</v>
      </c>
    </row>
    <row r="61" spans="1:3" ht="17.25">
      <c r="A61" s="13">
        <f>ROW(C58)</f>
        <v>58</v>
      </c>
      <c r="B61" s="59"/>
      <c r="C61" s="60">
        <f>TIME(F61,G61,H61+(I61/1000))</f>
        <v>0</v>
      </c>
    </row>
    <row r="62" spans="1:3" ht="17.25">
      <c r="A62" s="13">
        <f>ROW(C59)</f>
        <v>59</v>
      </c>
      <c r="B62" s="59"/>
      <c r="C62" s="60">
        <f>TIME(F62,G62,H62+(I62/1000))</f>
        <v>0</v>
      </c>
    </row>
    <row r="63" spans="1:3" ht="17.25">
      <c r="A63" s="13">
        <f>ROW(C60)</f>
        <v>60</v>
      </c>
      <c r="B63" s="59"/>
      <c r="C63" s="60">
        <f>TIME(F63,G63,H63+(I63/1000))</f>
        <v>0</v>
      </c>
    </row>
    <row r="64" spans="1:3" ht="17.25">
      <c r="A64" s="13">
        <f>ROW(C61)</f>
        <v>61</v>
      </c>
      <c r="B64" s="59"/>
      <c r="C64" s="60">
        <f>TIME(F64,G64,H64+(I64/1000))</f>
        <v>0</v>
      </c>
    </row>
    <row r="65" spans="1:3" ht="17.25">
      <c r="A65" s="13">
        <f>ROW(C62)</f>
        <v>62</v>
      </c>
      <c r="B65" s="59"/>
      <c r="C65" s="60">
        <f>TIME(F65,G65,H65+(I65/1000))</f>
        <v>0</v>
      </c>
    </row>
    <row r="66" spans="1:3" ht="17.25">
      <c r="A66" s="13">
        <f>ROW(C63)</f>
        <v>63</v>
      </c>
      <c r="B66" s="59"/>
      <c r="C66" s="60">
        <f>TIME(F66,G66,H66+(I66/1000))</f>
        <v>0</v>
      </c>
    </row>
    <row r="67" spans="1:3" ht="17.25">
      <c r="A67" s="13">
        <f>ROW(C64)</f>
        <v>64</v>
      </c>
      <c r="B67" s="59"/>
      <c r="C67" s="60">
        <f>TIME(F67,G67,H67+(I67/1000))</f>
        <v>0</v>
      </c>
    </row>
    <row r="68" spans="1:3" ht="17.25">
      <c r="A68" s="13">
        <f>ROW(C65)</f>
        <v>65</v>
      </c>
      <c r="B68" s="59"/>
      <c r="C68" s="60">
        <f>TIME(F68,G68,H68+(I68/1000))</f>
        <v>0</v>
      </c>
    </row>
    <row r="69" spans="1:3" ht="17.25">
      <c r="A69" s="13">
        <f>ROW(C66)</f>
        <v>66</v>
      </c>
      <c r="B69" s="59"/>
      <c r="C69" s="60">
        <f>TIME(F69,G69,H69+(I69/1000))</f>
        <v>0</v>
      </c>
    </row>
    <row r="70" spans="1:3" ht="17.25">
      <c r="A70" s="13">
        <f>ROW(C67)</f>
        <v>67</v>
      </c>
      <c r="B70" s="59"/>
      <c r="C70" s="60">
        <f>TIME(F70,G70,H70+(I70/1000))</f>
        <v>0</v>
      </c>
    </row>
    <row r="71" spans="1:3" ht="17.25">
      <c r="A71" s="13">
        <f>ROW(C68)</f>
        <v>68</v>
      </c>
      <c r="B71" s="59"/>
      <c r="C71" s="60">
        <f>TIME(F71,G71,H71+(I71/1000))</f>
        <v>0</v>
      </c>
    </row>
    <row r="72" spans="1:3" ht="17.25">
      <c r="A72" s="13">
        <f>ROW(C69)</f>
        <v>69</v>
      </c>
      <c r="B72" s="59"/>
      <c r="C72" s="60">
        <f>TIME(F72,G72,H72+(I72/1000))</f>
        <v>0</v>
      </c>
    </row>
    <row r="73" spans="1:3" ht="17.25">
      <c r="A73" s="13">
        <f>ROW(C70)</f>
        <v>70</v>
      </c>
      <c r="B73" s="59"/>
      <c r="C73" s="60">
        <f>TIME(F73,G73,H73+(I73/1000))</f>
        <v>0</v>
      </c>
    </row>
    <row r="74" spans="1:3" ht="17.25">
      <c r="A74" s="13">
        <f>ROW(C71)</f>
        <v>71</v>
      </c>
      <c r="B74" s="59"/>
      <c r="C74" s="60">
        <f>TIME(F74,G74,H74+(I74/1000))</f>
        <v>0</v>
      </c>
    </row>
    <row r="75" spans="1:3" ht="17.25">
      <c r="A75" s="13">
        <f>ROW(C72)</f>
        <v>72</v>
      </c>
      <c r="B75" s="59"/>
      <c r="C75" s="60">
        <f>TIME(F75,G75,H75+(I75/1000))</f>
        <v>0</v>
      </c>
    </row>
    <row r="76" spans="1:3" ht="17.25">
      <c r="A76" s="13">
        <f>ROW(C73)</f>
        <v>73</v>
      </c>
      <c r="B76" s="59"/>
      <c r="C76" s="60">
        <f>TIME(F76,G76,H76+(I76/1000))</f>
        <v>0</v>
      </c>
    </row>
    <row r="77" spans="1:3" ht="17.25">
      <c r="A77" s="13">
        <f>ROW(C74)</f>
        <v>74</v>
      </c>
      <c r="B77" s="59"/>
      <c r="C77" s="60">
        <f>TIME(F77,G77,H77+(I77/1000))</f>
        <v>0</v>
      </c>
    </row>
    <row r="78" spans="1:3" ht="17.25">
      <c r="A78" s="13">
        <f>ROW(C75)</f>
        <v>75</v>
      </c>
      <c r="B78" s="59"/>
      <c r="C78" s="60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07"/>
  <sheetViews>
    <sheetView view="pageBreakPreview" zoomScale="80" zoomScaleSheetLayoutView="80" workbookViewId="0" topLeftCell="A25">
      <selection activeCell="A45" sqref="A45"/>
    </sheetView>
  </sheetViews>
  <sheetFormatPr defaultColWidth="12.00390625" defaultRowHeight="12.75"/>
  <cols>
    <col min="1" max="1" width="15.50390625" style="41" customWidth="1"/>
    <col min="2" max="2" width="16.125" style="0" customWidth="1"/>
    <col min="3" max="16384" width="11.625" style="0" customWidth="1"/>
  </cols>
  <sheetData>
    <row r="1" spans="1:2" ht="17.25">
      <c r="A1" s="61" t="s">
        <v>171</v>
      </c>
      <c r="B1" s="5"/>
    </row>
    <row r="2" spans="1:2" ht="12.75">
      <c r="A2" s="62" t="s">
        <v>172</v>
      </c>
      <c r="B2" s="62"/>
    </row>
    <row r="3" spans="1:2" ht="12.75">
      <c r="A3">
        <v>2011</v>
      </c>
      <c r="B3" t="s">
        <v>173</v>
      </c>
    </row>
    <row r="4" spans="1:2" ht="12.75">
      <c r="A4">
        <v>2010</v>
      </c>
      <c r="B4" t="s">
        <v>173</v>
      </c>
    </row>
    <row r="5" spans="1:2" ht="12.75">
      <c r="A5">
        <v>2009</v>
      </c>
      <c r="B5" t="s">
        <v>173</v>
      </c>
    </row>
    <row r="6" spans="1:2" ht="12.75">
      <c r="A6">
        <v>2008</v>
      </c>
      <c r="B6" t="s">
        <v>173</v>
      </c>
    </row>
    <row r="7" spans="1:2" ht="12.75">
      <c r="A7">
        <v>2007</v>
      </c>
      <c r="B7" t="s">
        <v>173</v>
      </c>
    </row>
    <row r="8" spans="1:2" ht="12.75">
      <c r="A8">
        <v>2006</v>
      </c>
      <c r="B8" t="s">
        <v>173</v>
      </c>
    </row>
    <row r="9" spans="1:2" ht="12.75">
      <c r="A9">
        <v>2005</v>
      </c>
      <c r="B9" t="s">
        <v>173</v>
      </c>
    </row>
    <row r="10" spans="1:2" ht="12.75">
      <c r="A10">
        <v>2004</v>
      </c>
      <c r="B10" t="s">
        <v>173</v>
      </c>
    </row>
    <row r="11" spans="1:2" ht="12.75">
      <c r="A11">
        <v>2003</v>
      </c>
      <c r="B11" t="s">
        <v>173</v>
      </c>
    </row>
    <row r="12" spans="1:2" ht="12.75">
      <c r="A12">
        <v>2002</v>
      </c>
      <c r="B12" t="s">
        <v>173</v>
      </c>
    </row>
    <row r="13" spans="1:2" ht="12.75">
      <c r="A13">
        <v>2001</v>
      </c>
      <c r="B13" t="s">
        <v>173</v>
      </c>
    </row>
    <row r="14" spans="1:2" ht="12.75">
      <c r="A14">
        <v>2000</v>
      </c>
      <c r="B14" t="s">
        <v>173</v>
      </c>
    </row>
    <row r="15" spans="1:2" ht="12.75">
      <c r="A15">
        <v>1999</v>
      </c>
      <c r="B15" t="s">
        <v>173</v>
      </c>
    </row>
    <row r="16" spans="1:2" ht="12.75">
      <c r="A16">
        <v>1998</v>
      </c>
      <c r="B16" t="s">
        <v>173</v>
      </c>
    </row>
    <row r="17" spans="1:2" ht="12.75">
      <c r="A17">
        <v>1997</v>
      </c>
      <c r="B17" t="s">
        <v>173</v>
      </c>
    </row>
    <row r="18" spans="1:2" ht="12.75">
      <c r="A18">
        <v>1996</v>
      </c>
      <c r="B18" t="s">
        <v>173</v>
      </c>
    </row>
    <row r="19" spans="1:2" ht="12.75">
      <c r="A19">
        <v>1995</v>
      </c>
      <c r="B19" t="s">
        <v>173</v>
      </c>
    </row>
    <row r="20" spans="1:2" ht="12.75">
      <c r="A20">
        <v>1994</v>
      </c>
      <c r="B20" t="s">
        <v>173</v>
      </c>
    </row>
    <row r="21" spans="1:2" ht="12.75">
      <c r="A21">
        <v>1993</v>
      </c>
      <c r="B21" t="s">
        <v>173</v>
      </c>
    </row>
    <row r="22" spans="1:2" ht="12.75">
      <c r="A22">
        <v>1992</v>
      </c>
      <c r="B22" t="s">
        <v>173</v>
      </c>
    </row>
    <row r="23" spans="1:2" ht="12.75">
      <c r="A23">
        <v>1991</v>
      </c>
      <c r="B23" t="s">
        <v>173</v>
      </c>
    </row>
    <row r="24" spans="1:2" ht="12.75">
      <c r="A24">
        <v>1990</v>
      </c>
      <c r="B24" t="s">
        <v>173</v>
      </c>
    </row>
    <row r="25" spans="1:2" ht="12.75">
      <c r="A25">
        <v>1989</v>
      </c>
      <c r="B25" t="s">
        <v>173</v>
      </c>
    </row>
    <row r="26" spans="1:2" ht="12.75">
      <c r="A26">
        <v>1988</v>
      </c>
      <c r="B26" t="s">
        <v>173</v>
      </c>
    </row>
    <row r="27" spans="1:2" ht="12.75">
      <c r="A27">
        <v>1987</v>
      </c>
      <c r="B27" t="s">
        <v>173</v>
      </c>
    </row>
    <row r="28" spans="1:2" ht="12.75">
      <c r="A28">
        <v>1986</v>
      </c>
      <c r="B28" t="s">
        <v>173</v>
      </c>
    </row>
    <row r="29" spans="1:2" ht="12.75">
      <c r="A29">
        <v>1985</v>
      </c>
      <c r="B29" t="s">
        <v>173</v>
      </c>
    </row>
    <row r="30" spans="1:2" ht="12.75">
      <c r="A30">
        <v>1984</v>
      </c>
      <c r="B30" t="s">
        <v>173</v>
      </c>
    </row>
    <row r="31" spans="1:2" ht="12.75">
      <c r="A31">
        <v>1983</v>
      </c>
      <c r="B31" t="s">
        <v>173</v>
      </c>
    </row>
    <row r="32" spans="1:2" ht="12.75">
      <c r="A32">
        <v>1982</v>
      </c>
      <c r="B32" t="s">
        <v>173</v>
      </c>
    </row>
    <row r="33" spans="1:2" ht="12.75">
      <c r="A33">
        <v>1981</v>
      </c>
      <c r="B33" t="s">
        <v>173</v>
      </c>
    </row>
    <row r="34" spans="1:2" ht="12.75">
      <c r="A34">
        <v>1980</v>
      </c>
      <c r="B34" t="s">
        <v>173</v>
      </c>
    </row>
    <row r="35" spans="1:2" ht="12.75">
      <c r="A35">
        <v>1979</v>
      </c>
      <c r="B35" t="s">
        <v>173</v>
      </c>
    </row>
    <row r="36" spans="1:2" ht="12.75">
      <c r="A36">
        <v>1978</v>
      </c>
      <c r="B36" t="s">
        <v>173</v>
      </c>
    </row>
    <row r="37" spans="1:2" ht="12.75">
      <c r="A37">
        <v>1977</v>
      </c>
      <c r="B37" t="s">
        <v>173</v>
      </c>
    </row>
    <row r="38" spans="1:2" ht="12.75">
      <c r="A38">
        <v>1976</v>
      </c>
      <c r="B38" t="s">
        <v>173</v>
      </c>
    </row>
    <row r="39" spans="1:2" ht="12.75">
      <c r="A39">
        <v>1975</v>
      </c>
      <c r="B39" t="s">
        <v>173</v>
      </c>
    </row>
    <row r="40" spans="1:2" ht="12.75">
      <c r="A40">
        <v>1974</v>
      </c>
      <c r="B40" t="s">
        <v>173</v>
      </c>
    </row>
    <row r="41" spans="1:2" ht="12.75">
      <c r="A41">
        <v>1973</v>
      </c>
      <c r="B41" t="s">
        <v>173</v>
      </c>
    </row>
    <row r="42" spans="1:2" ht="12.75">
      <c r="A42">
        <v>1972</v>
      </c>
      <c r="B42" t="s">
        <v>173</v>
      </c>
    </row>
    <row r="43" spans="1:2" ht="12.75">
      <c r="A43" s="62" t="s">
        <v>174</v>
      </c>
      <c r="B43" s="62"/>
    </row>
    <row r="44" spans="1:2" ht="12.75">
      <c r="A44">
        <v>1971</v>
      </c>
      <c r="B44" t="s">
        <v>175</v>
      </c>
    </row>
    <row r="45" spans="1:2" ht="12.75">
      <c r="A45">
        <v>1970</v>
      </c>
      <c r="B45" t="s">
        <v>175</v>
      </c>
    </row>
    <row r="46" spans="1:2" ht="12.75">
      <c r="A46">
        <v>1969</v>
      </c>
      <c r="B46" t="s">
        <v>175</v>
      </c>
    </row>
    <row r="47" spans="1:2" ht="12.75">
      <c r="A47">
        <v>1968</v>
      </c>
      <c r="B47" t="s">
        <v>175</v>
      </c>
    </row>
    <row r="48" spans="1:2" ht="12.75">
      <c r="A48">
        <v>1967</v>
      </c>
      <c r="B48" t="s">
        <v>175</v>
      </c>
    </row>
    <row r="49" spans="1:2" ht="12.75">
      <c r="A49">
        <v>1966</v>
      </c>
      <c r="B49" t="s">
        <v>175</v>
      </c>
    </row>
    <row r="50" spans="1:2" ht="12.75">
      <c r="A50">
        <v>1965</v>
      </c>
      <c r="B50" t="s">
        <v>175</v>
      </c>
    </row>
    <row r="51" spans="1:2" ht="12.75">
      <c r="A51">
        <v>1964</v>
      </c>
      <c r="B51" t="s">
        <v>175</v>
      </c>
    </row>
    <row r="52" spans="1:2" ht="12.75">
      <c r="A52">
        <v>1963</v>
      </c>
      <c r="B52" t="s">
        <v>175</v>
      </c>
    </row>
    <row r="53" spans="1:2" ht="12.75">
      <c r="A53">
        <v>1962</v>
      </c>
      <c r="B53" t="s">
        <v>175</v>
      </c>
    </row>
    <row r="54" spans="1:2" ht="12.75">
      <c r="A54" s="62" t="s">
        <v>176</v>
      </c>
      <c r="B54" s="62"/>
    </row>
    <row r="55" spans="1:2" ht="12.75">
      <c r="A55">
        <v>1961</v>
      </c>
      <c r="B55" t="s">
        <v>177</v>
      </c>
    </row>
    <row r="56" spans="1:2" ht="12.75">
      <c r="A56">
        <v>1960</v>
      </c>
      <c r="B56" t="s">
        <v>177</v>
      </c>
    </row>
    <row r="57" spans="1:2" ht="12.75">
      <c r="A57" s="21">
        <v>1959</v>
      </c>
      <c r="B57" t="s">
        <v>177</v>
      </c>
    </row>
    <row r="58" spans="1:2" ht="12.75">
      <c r="A58" s="21">
        <v>1958</v>
      </c>
      <c r="B58" t="s">
        <v>177</v>
      </c>
    </row>
    <row r="59" spans="1:2" ht="12.75">
      <c r="A59" s="21">
        <v>1957</v>
      </c>
      <c r="B59" t="s">
        <v>177</v>
      </c>
    </row>
    <row r="60" spans="1:2" ht="12.75">
      <c r="A60" s="21">
        <v>1956</v>
      </c>
      <c r="B60" t="s">
        <v>177</v>
      </c>
    </row>
    <row r="61" spans="1:2" ht="12.75">
      <c r="A61" s="21">
        <v>1955</v>
      </c>
      <c r="B61" t="s">
        <v>177</v>
      </c>
    </row>
    <row r="62" spans="1:2" ht="12.75">
      <c r="A62" s="21">
        <v>1954</v>
      </c>
      <c r="B62" t="s">
        <v>177</v>
      </c>
    </row>
    <row r="63" spans="1:2" ht="12.75">
      <c r="A63" s="21">
        <v>1953</v>
      </c>
      <c r="B63" t="s">
        <v>177</v>
      </c>
    </row>
    <row r="64" spans="1:2" ht="12.75">
      <c r="A64" s="21">
        <v>1952</v>
      </c>
      <c r="B64" t="s">
        <v>177</v>
      </c>
    </row>
    <row r="65" spans="1:2" ht="12.75">
      <c r="A65" s="62" t="s">
        <v>178</v>
      </c>
      <c r="B65" s="62"/>
    </row>
    <row r="66" spans="1:2" ht="12.75">
      <c r="A66" s="21">
        <v>1951</v>
      </c>
      <c r="B66" t="s">
        <v>179</v>
      </c>
    </row>
    <row r="67" spans="1:2" ht="12.75">
      <c r="A67" s="21">
        <v>1950</v>
      </c>
      <c r="B67" t="s">
        <v>179</v>
      </c>
    </row>
    <row r="68" spans="1:2" ht="12.75">
      <c r="A68" s="21">
        <v>1949</v>
      </c>
      <c r="B68" t="s">
        <v>179</v>
      </c>
    </row>
    <row r="69" spans="1:2" ht="12.75">
      <c r="A69" s="21">
        <v>1948</v>
      </c>
      <c r="B69" t="s">
        <v>179</v>
      </c>
    </row>
    <row r="70" spans="1:2" ht="12.75">
      <c r="A70" s="21">
        <v>1947</v>
      </c>
      <c r="B70" t="s">
        <v>179</v>
      </c>
    </row>
    <row r="71" spans="1:2" ht="12.75">
      <c r="A71" s="21">
        <v>1946</v>
      </c>
      <c r="B71" t="s">
        <v>179</v>
      </c>
    </row>
    <row r="72" spans="1:2" ht="12.75">
      <c r="A72" s="21">
        <v>1945</v>
      </c>
      <c r="B72" t="s">
        <v>179</v>
      </c>
    </row>
    <row r="73" spans="1:2" ht="12.75">
      <c r="A73" s="21">
        <v>1944</v>
      </c>
      <c r="B73" t="s">
        <v>179</v>
      </c>
    </row>
    <row r="74" spans="1:2" ht="12.75">
      <c r="A74" s="21">
        <v>1943</v>
      </c>
      <c r="B74" t="s">
        <v>179</v>
      </c>
    </row>
    <row r="75" spans="1:2" ht="12.75">
      <c r="A75" s="21">
        <v>1942</v>
      </c>
      <c r="B75" t="s">
        <v>179</v>
      </c>
    </row>
    <row r="76" spans="1:2" ht="12.75">
      <c r="A76" s="21">
        <v>1941</v>
      </c>
      <c r="B76" t="s">
        <v>179</v>
      </c>
    </row>
    <row r="77" spans="1:2" ht="12.75">
      <c r="A77" s="21">
        <v>1940</v>
      </c>
      <c r="B77" t="s">
        <v>179</v>
      </c>
    </row>
    <row r="78" spans="1:2" ht="12.75">
      <c r="A78" s="21">
        <v>1939</v>
      </c>
      <c r="B78" t="s">
        <v>179</v>
      </c>
    </row>
    <row r="79" spans="1:2" ht="12.75">
      <c r="A79" s="21">
        <v>1938</v>
      </c>
      <c r="B79" t="s">
        <v>179</v>
      </c>
    </row>
    <row r="80" spans="1:2" ht="12.75">
      <c r="A80" s="21">
        <v>1937</v>
      </c>
      <c r="B80" t="s">
        <v>179</v>
      </c>
    </row>
    <row r="81" spans="1:2" ht="12.75">
      <c r="A81" s="21">
        <v>1936</v>
      </c>
      <c r="B81" t="s">
        <v>179</v>
      </c>
    </row>
    <row r="82" spans="1:2" ht="12.75">
      <c r="A82" s="21">
        <v>1935</v>
      </c>
      <c r="B82" t="s">
        <v>179</v>
      </c>
    </row>
    <row r="83" spans="1:2" ht="12.75">
      <c r="A83" s="21">
        <v>1934</v>
      </c>
      <c r="B83" t="s">
        <v>179</v>
      </c>
    </row>
    <row r="84" spans="1:2" ht="12.75">
      <c r="A84" s="21">
        <v>1933</v>
      </c>
      <c r="B84" t="s">
        <v>179</v>
      </c>
    </row>
    <row r="85" spans="1:2" ht="12.75">
      <c r="A85" s="21">
        <v>1932</v>
      </c>
      <c r="B85" t="s">
        <v>179</v>
      </c>
    </row>
    <row r="86" spans="1:2" ht="12.75">
      <c r="A86" s="21">
        <v>1931</v>
      </c>
      <c r="B86" t="s">
        <v>179</v>
      </c>
    </row>
    <row r="87" spans="1:2" ht="12.75">
      <c r="A87" s="21">
        <v>1930</v>
      </c>
      <c r="B87" t="s">
        <v>179</v>
      </c>
    </row>
    <row r="88" spans="1:2" ht="12.75">
      <c r="A88" s="21">
        <v>1929</v>
      </c>
      <c r="B88" t="s">
        <v>179</v>
      </c>
    </row>
    <row r="89" spans="1:2" ht="12.75">
      <c r="A89" s="21">
        <v>1928</v>
      </c>
      <c r="B89" t="s">
        <v>179</v>
      </c>
    </row>
    <row r="90" spans="1:2" ht="12.75">
      <c r="A90" s="21">
        <v>1927</v>
      </c>
      <c r="B90" t="s">
        <v>179</v>
      </c>
    </row>
    <row r="91" spans="1:2" ht="12.75">
      <c r="A91" s="21">
        <v>1926</v>
      </c>
      <c r="B91" t="s">
        <v>179</v>
      </c>
    </row>
    <row r="92" spans="1:2" ht="12.75">
      <c r="A92" s="21">
        <v>1925</v>
      </c>
      <c r="B92" t="s">
        <v>179</v>
      </c>
    </row>
    <row r="93" spans="1:2" ht="12.75">
      <c r="A93" s="21">
        <v>1924</v>
      </c>
      <c r="B93" t="s">
        <v>179</v>
      </c>
    </row>
    <row r="94" spans="1:2" ht="12.75">
      <c r="A94" s="21">
        <v>1923</v>
      </c>
      <c r="B94" t="s">
        <v>179</v>
      </c>
    </row>
    <row r="95" spans="1:2" ht="12.75">
      <c r="A95" s="21">
        <v>1922</v>
      </c>
      <c r="B95" t="s">
        <v>179</v>
      </c>
    </row>
    <row r="96" spans="1:2" ht="12.75">
      <c r="A96" s="21">
        <v>1921</v>
      </c>
      <c r="B96" t="s">
        <v>179</v>
      </c>
    </row>
    <row r="97" spans="1:2" ht="12.75">
      <c r="A97" s="21">
        <v>1920</v>
      </c>
      <c r="B97" t="s">
        <v>179</v>
      </c>
    </row>
    <row r="98" spans="1:2" ht="12.75">
      <c r="A98" s="21">
        <v>1919</v>
      </c>
      <c r="B98" t="s">
        <v>179</v>
      </c>
    </row>
    <row r="99" spans="1:2" ht="12.75">
      <c r="A99" s="21">
        <v>1918</v>
      </c>
      <c r="B99" t="s">
        <v>179</v>
      </c>
    </row>
    <row r="100" spans="1:2" ht="12.75">
      <c r="A100" s="21">
        <v>1917</v>
      </c>
      <c r="B100" t="s">
        <v>179</v>
      </c>
    </row>
    <row r="101" spans="1:2" ht="12.75">
      <c r="A101" s="21">
        <v>1916</v>
      </c>
      <c r="B101" t="s">
        <v>179</v>
      </c>
    </row>
    <row r="102" spans="1:2" ht="12.75">
      <c r="A102" s="21">
        <v>1915</v>
      </c>
      <c r="B102" t="s">
        <v>179</v>
      </c>
    </row>
    <row r="103" spans="1:2" ht="12.75">
      <c r="A103" s="21">
        <v>1914</v>
      </c>
      <c r="B103" t="s">
        <v>179</v>
      </c>
    </row>
    <row r="104" spans="1:2" ht="12.75">
      <c r="A104" s="21">
        <v>1913</v>
      </c>
      <c r="B104" t="s">
        <v>179</v>
      </c>
    </row>
    <row r="105" spans="1:2" ht="12.75">
      <c r="A105" s="21">
        <v>1912</v>
      </c>
      <c r="B105" t="s">
        <v>179</v>
      </c>
    </row>
    <row r="106" spans="1:2" ht="12.75">
      <c r="A106" s="21">
        <v>1911</v>
      </c>
      <c r="B106" t="s">
        <v>179</v>
      </c>
    </row>
    <row r="107" spans="1:2" ht="12.75">
      <c r="A107" s="21">
        <v>1910</v>
      </c>
      <c r="B107" t="s">
        <v>179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80" zoomScaleSheetLayoutView="80" workbookViewId="0" topLeftCell="A1">
      <selection activeCell="A10" sqref="A10"/>
    </sheetView>
  </sheetViews>
  <sheetFormatPr defaultColWidth="12.00390625" defaultRowHeight="12.75"/>
  <cols>
    <col min="1" max="1" width="21.375" style="0" customWidth="1"/>
    <col min="2" max="2" width="28.50390625" style="41" customWidth="1"/>
    <col min="3" max="3" width="22.50390625" style="21" customWidth="1"/>
    <col min="4" max="4" width="24.50390625" style="21" customWidth="1"/>
    <col min="5" max="5" width="24.50390625" style="0" customWidth="1"/>
    <col min="6" max="16384" width="11.625" style="0" customWidth="1"/>
  </cols>
  <sheetData>
    <row r="1" spans="1:4" ht="29.25">
      <c r="A1" s="63" t="s">
        <v>180</v>
      </c>
      <c r="B1" s="64"/>
      <c r="C1" s="65"/>
      <c r="D1"/>
    </row>
    <row r="2" spans="1:4" ht="18.75">
      <c r="A2" s="66" t="s">
        <v>10</v>
      </c>
      <c r="B2" s="67" t="s">
        <v>11</v>
      </c>
      <c r="C2" s="68" t="s">
        <v>12</v>
      </c>
      <c r="D2"/>
    </row>
    <row r="3" spans="1:4" ht="18.75">
      <c r="A3" s="66" t="s">
        <v>39</v>
      </c>
      <c r="B3" s="67" t="s">
        <v>40</v>
      </c>
      <c r="C3" s="68" t="s">
        <v>41</v>
      </c>
      <c r="D3"/>
    </row>
    <row r="4" spans="1:4" ht="18.75">
      <c r="A4" s="66" t="s">
        <v>74</v>
      </c>
      <c r="B4" s="67" t="s">
        <v>75</v>
      </c>
      <c r="C4" s="68" t="s">
        <v>76</v>
      </c>
      <c r="D4"/>
    </row>
    <row r="5" spans="1:4" ht="18.75">
      <c r="A5" s="66" t="s">
        <v>89</v>
      </c>
      <c r="B5" s="67" t="s">
        <v>90</v>
      </c>
      <c r="C5" s="68" t="s">
        <v>91</v>
      </c>
      <c r="D5"/>
    </row>
    <row r="6" spans="1:4" ht="18.75">
      <c r="A6" s="66" t="s">
        <v>101</v>
      </c>
      <c r="B6" s="67" t="s">
        <v>102</v>
      </c>
      <c r="C6" s="68" t="s">
        <v>103</v>
      </c>
      <c r="D6"/>
    </row>
    <row r="7" spans="1:4" ht="18.75">
      <c r="A7" s="66" t="s">
        <v>181</v>
      </c>
      <c r="B7" s="67" t="s">
        <v>182</v>
      </c>
      <c r="C7" s="68" t="s">
        <v>173</v>
      </c>
      <c r="D7"/>
    </row>
    <row r="8" spans="1:4" ht="18.75">
      <c r="A8" s="66" t="s">
        <v>183</v>
      </c>
      <c r="B8" s="67" t="s">
        <v>184</v>
      </c>
      <c r="C8" s="68" t="s">
        <v>175</v>
      </c>
      <c r="D8"/>
    </row>
    <row r="9" spans="1:4" ht="18.75">
      <c r="A9" s="66" t="s">
        <v>185</v>
      </c>
      <c r="B9" s="67" t="s">
        <v>186</v>
      </c>
      <c r="C9" s="68" t="s">
        <v>177</v>
      </c>
      <c r="D9"/>
    </row>
    <row r="10" spans="1:4" ht="18.75">
      <c r="A10" s="66" t="s">
        <v>187</v>
      </c>
      <c r="B10" s="67" t="s">
        <v>188</v>
      </c>
      <c r="C10" s="68" t="s">
        <v>179</v>
      </c>
      <c r="D10"/>
    </row>
    <row r="11" spans="1:4" ht="18.75">
      <c r="A11" s="66" t="s">
        <v>189</v>
      </c>
      <c r="B11" s="67" t="s">
        <v>149</v>
      </c>
      <c r="C11" s="68" t="s">
        <v>142</v>
      </c>
      <c r="D11"/>
    </row>
    <row r="12" spans="1:4" ht="18.75">
      <c r="A12" s="66" t="s">
        <v>190</v>
      </c>
      <c r="B12" s="67"/>
      <c r="C12" s="68" t="s">
        <v>191</v>
      </c>
      <c r="D12"/>
    </row>
    <row r="15" spans="1:5" ht="12.75">
      <c r="A15" s="21" t="s">
        <v>13</v>
      </c>
      <c r="B15" s="41" t="s">
        <v>10</v>
      </c>
      <c r="D15" t="s">
        <v>192</v>
      </c>
      <c r="E15" t="s">
        <v>12</v>
      </c>
    </row>
    <row r="16" spans="1:5" ht="12.75">
      <c r="A16" s="21" t="s">
        <v>42</v>
      </c>
      <c r="B16" s="41" t="s">
        <v>39</v>
      </c>
      <c r="D16" t="s">
        <v>193</v>
      </c>
      <c r="E16" t="s">
        <v>41</v>
      </c>
    </row>
    <row r="17" spans="1:5" ht="12.75">
      <c r="A17" s="21" t="s">
        <v>77</v>
      </c>
      <c r="B17" s="41" t="s">
        <v>74</v>
      </c>
      <c r="D17" t="s">
        <v>194</v>
      </c>
      <c r="E17" t="s">
        <v>76</v>
      </c>
    </row>
    <row r="18" spans="1:5" ht="12.75">
      <c r="A18" s="21" t="s">
        <v>92</v>
      </c>
      <c r="B18" s="41" t="s">
        <v>89</v>
      </c>
      <c r="D18" t="s">
        <v>195</v>
      </c>
      <c r="E18" t="s">
        <v>91</v>
      </c>
    </row>
    <row r="19" spans="1:5" ht="12.75">
      <c r="A19" s="21" t="s">
        <v>104</v>
      </c>
      <c r="B19" s="41" t="s">
        <v>101</v>
      </c>
      <c r="D19" t="s">
        <v>196</v>
      </c>
      <c r="E19" t="s">
        <v>103</v>
      </c>
    </row>
    <row r="20" spans="1:5" ht="12.75">
      <c r="A20" s="21" t="s">
        <v>197</v>
      </c>
      <c r="B20" s="41" t="s">
        <v>198</v>
      </c>
      <c r="C20" s="21" t="s">
        <v>199</v>
      </c>
      <c r="D20" t="s">
        <v>182</v>
      </c>
      <c r="E20" t="s">
        <v>173</v>
      </c>
    </row>
    <row r="21" spans="2:5" ht="12.75">
      <c r="B21" s="41" t="s">
        <v>200</v>
      </c>
      <c r="C21" s="21" t="s">
        <v>201</v>
      </c>
      <c r="D21" t="s">
        <v>202</v>
      </c>
      <c r="E21" t="s">
        <v>175</v>
      </c>
    </row>
    <row r="22" spans="1:5" ht="12.75">
      <c r="A22" s="21"/>
      <c r="B22" s="41" t="s">
        <v>203</v>
      </c>
      <c r="C22" s="21" t="s">
        <v>204</v>
      </c>
      <c r="D22" t="s">
        <v>205</v>
      </c>
      <c r="E22" t="s">
        <v>177</v>
      </c>
    </row>
    <row r="23" spans="1:5" ht="12.75">
      <c r="A23" s="21"/>
      <c r="B23" s="41" t="s">
        <v>206</v>
      </c>
      <c r="C23" s="21" t="s">
        <v>207</v>
      </c>
      <c r="D23" t="s">
        <v>208</v>
      </c>
      <c r="E23" t="s">
        <v>179</v>
      </c>
    </row>
    <row r="24" spans="1:5" ht="12.75">
      <c r="A24" s="21" t="s">
        <v>209</v>
      </c>
      <c r="B24" s="41" t="s">
        <v>210</v>
      </c>
      <c r="D24" t="s">
        <v>149</v>
      </c>
      <c r="E24" t="s">
        <v>211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0"/>
  <sheetViews>
    <sheetView view="pageBreakPreview" zoomScale="80" zoomScaleSheetLayoutView="80" workbookViewId="0" topLeftCell="A1">
      <selection activeCell="B6" sqref="B6"/>
    </sheetView>
  </sheetViews>
  <sheetFormatPr defaultColWidth="12.00390625" defaultRowHeight="12.75"/>
  <cols>
    <col min="1" max="1" width="11.625" style="0" customWidth="1"/>
    <col min="2" max="2" width="17.875" style="0" customWidth="1"/>
    <col min="3" max="16384" width="11.625" style="0" customWidth="1"/>
  </cols>
  <sheetData>
    <row r="1" spans="1:2" ht="15">
      <c r="A1" s="69" t="s">
        <v>212</v>
      </c>
      <c r="B1" s="69"/>
    </row>
    <row r="2" spans="1:2" ht="15">
      <c r="A2" s="70">
        <v>1</v>
      </c>
      <c r="B2" s="33">
        <v>30</v>
      </c>
    </row>
    <row r="3" spans="1:2" ht="15">
      <c r="A3" s="70">
        <v>2</v>
      </c>
      <c r="B3" s="33">
        <v>25</v>
      </c>
    </row>
    <row r="4" spans="1:2" ht="15">
      <c r="A4" s="70">
        <v>3</v>
      </c>
      <c r="B4" s="33">
        <v>21</v>
      </c>
    </row>
    <row r="5" spans="1:2" ht="15">
      <c r="A5" s="70">
        <v>4</v>
      </c>
      <c r="B5" s="33">
        <v>18</v>
      </c>
    </row>
    <row r="6" spans="1:2" ht="15">
      <c r="A6" s="70">
        <v>5</v>
      </c>
      <c r="B6" s="33">
        <v>16</v>
      </c>
    </row>
    <row r="7" spans="1:2" ht="15">
      <c r="A7" s="70">
        <v>6</v>
      </c>
      <c r="B7" s="33">
        <v>15</v>
      </c>
    </row>
    <row r="8" spans="1:2" ht="15">
      <c r="A8" s="70">
        <v>7</v>
      </c>
      <c r="B8" s="33">
        <v>14</v>
      </c>
    </row>
    <row r="9" spans="1:2" ht="15">
      <c r="A9" s="70">
        <v>8</v>
      </c>
      <c r="B9" s="33">
        <v>13</v>
      </c>
    </row>
    <row r="10" spans="1:2" ht="15">
      <c r="A10" s="70">
        <v>9</v>
      </c>
      <c r="B10" s="33">
        <v>12</v>
      </c>
    </row>
    <row r="11" spans="1:2" ht="15">
      <c r="A11" s="70">
        <v>10</v>
      </c>
      <c r="B11" s="33">
        <v>11</v>
      </c>
    </row>
    <row r="12" spans="1:2" ht="15">
      <c r="A12" s="70">
        <v>11</v>
      </c>
      <c r="B12" s="33">
        <v>10</v>
      </c>
    </row>
    <row r="13" spans="1:2" ht="15">
      <c r="A13" s="70">
        <v>12</v>
      </c>
      <c r="B13" s="33">
        <v>9</v>
      </c>
    </row>
    <row r="14" spans="1:2" ht="15">
      <c r="A14" s="70">
        <v>13</v>
      </c>
      <c r="B14" s="33">
        <v>8</v>
      </c>
    </row>
    <row r="15" spans="1:2" ht="15">
      <c r="A15" s="70">
        <v>14</v>
      </c>
      <c r="B15" s="33">
        <v>7</v>
      </c>
    </row>
    <row r="16" spans="1:2" ht="15">
      <c r="A16" s="70">
        <v>15</v>
      </c>
      <c r="B16" s="33">
        <v>6</v>
      </c>
    </row>
    <row r="17" spans="1:2" ht="15">
      <c r="A17" s="70">
        <v>16</v>
      </c>
      <c r="B17" s="33">
        <v>5</v>
      </c>
    </row>
    <row r="18" spans="1:2" ht="15">
      <c r="A18" s="70">
        <v>17</v>
      </c>
      <c r="B18" s="33">
        <v>4</v>
      </c>
    </row>
    <row r="19" spans="1:2" ht="15">
      <c r="A19" s="70">
        <v>18</v>
      </c>
      <c r="B19" s="33">
        <v>3</v>
      </c>
    </row>
    <row r="20" spans="1:2" ht="15">
      <c r="A20" s="70">
        <v>19</v>
      </c>
      <c r="B20" s="33">
        <v>2</v>
      </c>
    </row>
    <row r="21" spans="1:2" ht="15">
      <c r="A21" s="70">
        <v>20</v>
      </c>
      <c r="B21" s="33">
        <v>1</v>
      </c>
    </row>
    <row r="22" spans="1:2" ht="15">
      <c r="A22" s="71"/>
      <c r="B22" s="72"/>
    </row>
    <row r="23" spans="1:2" ht="15">
      <c r="A23" s="71"/>
      <c r="B23" s="72"/>
    </row>
    <row r="24" spans="1:2" ht="15">
      <c r="A24" s="71"/>
      <c r="B24" s="72"/>
    </row>
    <row r="25" spans="1:2" ht="15">
      <c r="A25" s="71"/>
      <c r="B25" s="72"/>
    </row>
    <row r="26" spans="1:2" ht="15">
      <c r="A26" s="71"/>
      <c r="B26" s="72"/>
    </row>
    <row r="27" spans="1:2" ht="15">
      <c r="A27" s="71"/>
      <c r="B27" s="72"/>
    </row>
    <row r="28" spans="1:2" ht="15">
      <c r="A28" s="71"/>
      <c r="B28" s="72"/>
    </row>
    <row r="29" spans="1:2" ht="15">
      <c r="A29" s="71"/>
      <c r="B29" s="72"/>
    </row>
    <row r="30" spans="1:2" ht="15">
      <c r="A30" s="71"/>
      <c r="B30" s="7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M</cp:lastModifiedBy>
  <cp:lastPrinted>2011-05-22T17:36:41Z</cp:lastPrinted>
  <dcterms:created xsi:type="dcterms:W3CDTF">2011-01-30T08:34:14Z</dcterms:created>
  <dcterms:modified xsi:type="dcterms:W3CDTF">2011-05-22T17:37:31Z</dcterms:modified>
  <cp:category/>
  <cp:version/>
  <cp:contentType/>
  <cp:contentStatus/>
  <cp:revision>106</cp:revision>
</cp:coreProperties>
</file>