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Kategorie" sheetId="1" r:id="rId1"/>
    <sheet name="Absol.poř." sheetId="2" r:id="rId2"/>
    <sheet name="St.list." sheetId="3" r:id="rId3"/>
    <sheet name="Kat." sheetId="4" r:id="rId4"/>
  </sheets>
  <definedNames/>
  <calcPr fullCalcOnLoad="1"/>
</workbook>
</file>

<file path=xl/sharedStrings.xml><?xml version="1.0" encoding="utf-8"?>
<sst xmlns="http://schemas.openxmlformats.org/spreadsheetml/2006/main" count="234" uniqueCount="153">
  <si>
    <t>1.z. ZBP - Krumlovský běh 22.10.2011</t>
  </si>
  <si>
    <t>km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</si>
  <si>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</si>
  <si>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</si>
  <si>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</si>
  <si>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</si>
  <si>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</si>
  <si>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</si>
  <si>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</si>
  <si>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ZBP</t>
  </si>
  <si>
    <t>Čas</t>
  </si>
  <si>
    <t>Body ZBP</t>
  </si>
  <si>
    <t>Čas na 1km</t>
  </si>
  <si>
    <t>Procházka</t>
  </si>
  <si>
    <t>Jan</t>
  </si>
  <si>
    <t>Kerteam Dobřichovice</t>
  </si>
  <si>
    <t>MA</t>
  </si>
  <si>
    <t>Miguel</t>
  </si>
  <si>
    <t>Diogo</t>
  </si>
  <si>
    <t>Kerteam - Portugalsko</t>
  </si>
  <si>
    <t>Michalec</t>
  </si>
  <si>
    <t>Josef</t>
  </si>
  <si>
    <t>Znojmo</t>
  </si>
  <si>
    <t>Tešnar</t>
  </si>
  <si>
    <t>Pavel</t>
  </si>
  <si>
    <t>AC Moravská Slavia Brno</t>
  </si>
  <si>
    <t>Horák</t>
  </si>
  <si>
    <t>Petr</t>
  </si>
  <si>
    <t>Sokol Prštice</t>
  </si>
  <si>
    <t>Hrubý</t>
  </si>
  <si>
    <t>TJ Znojmo</t>
  </si>
  <si>
    <t>Čepera</t>
  </si>
  <si>
    <t>AC Moravský Krumlov</t>
  </si>
  <si>
    <t>Bubla</t>
  </si>
  <si>
    <t>Michal</t>
  </si>
  <si>
    <t>Sever Brno</t>
  </si>
  <si>
    <t>Seitl</t>
  </si>
  <si>
    <t>Ondřej</t>
  </si>
  <si>
    <t>Šmíd</t>
  </si>
  <si>
    <t>Jiří</t>
  </si>
  <si>
    <t>Vajčner</t>
  </si>
  <si>
    <t>NV Znojmo</t>
  </si>
  <si>
    <t>Štefanik</t>
  </si>
  <si>
    <t>Martin</t>
  </si>
  <si>
    <t>Sokol Přísnotice</t>
  </si>
  <si>
    <t>Kuben</t>
  </si>
  <si>
    <t>Karel</t>
  </si>
  <si>
    <t>Schlesinger</t>
  </si>
  <si>
    <t>Vít</t>
  </si>
  <si>
    <t>TK Čeladná</t>
  </si>
  <si>
    <t>Svoboda</t>
  </si>
  <si>
    <t>Ivo</t>
  </si>
  <si>
    <t>Hubáček</t>
  </si>
  <si>
    <t>Radim</t>
  </si>
  <si>
    <t>Popocatepetl Znojmo</t>
  </si>
  <si>
    <t>Kutina</t>
  </si>
  <si>
    <t>CKK Znojmo</t>
  </si>
  <si>
    <t>Patočka</t>
  </si>
  <si>
    <t>DINO Ivančice</t>
  </si>
  <si>
    <t>MB</t>
  </si>
  <si>
    <t>Mrůzek</t>
  </si>
  <si>
    <t>Alexander</t>
  </si>
  <si>
    <t>Univerzita Brno</t>
  </si>
  <si>
    <t>Musil</t>
  </si>
  <si>
    <t>Náměšť nad Oslavou</t>
  </si>
  <si>
    <t>Mika</t>
  </si>
  <si>
    <t>Brno</t>
  </si>
  <si>
    <t>Nechvátal</t>
  </si>
  <si>
    <t>Třebíč</t>
  </si>
  <si>
    <t>Kratochvíl</t>
  </si>
  <si>
    <t>Sokol Rudíkov</t>
  </si>
  <si>
    <t>MC</t>
  </si>
  <si>
    <t>Motálek</t>
  </si>
  <si>
    <t>TJ Spartak Třebíč</t>
  </si>
  <si>
    <t>Kolínek</t>
  </si>
  <si>
    <t>František</t>
  </si>
  <si>
    <t>AK Perná</t>
  </si>
  <si>
    <t>Podzimek</t>
  </si>
  <si>
    <t>TK Znojmo</t>
  </si>
  <si>
    <t>Měřínský</t>
  </si>
  <si>
    <t>Jaroslav</t>
  </si>
  <si>
    <t>Suchý</t>
  </si>
  <si>
    <t>Marek</t>
  </si>
  <si>
    <t>Ludvík</t>
  </si>
  <si>
    <t>Všetula</t>
  </si>
  <si>
    <t>Moravský Krumlov</t>
  </si>
  <si>
    <t>Pilát</t>
  </si>
  <si>
    <t>Zdeněk</t>
  </si>
  <si>
    <t>SK Okříšky</t>
  </si>
  <si>
    <t>Malinkovič</t>
  </si>
  <si>
    <t>Břeclav</t>
  </si>
  <si>
    <t>Řiháček</t>
  </si>
  <si>
    <t>Miroslav</t>
  </si>
  <si>
    <t>Koreš</t>
  </si>
  <si>
    <t>Arnošt</t>
  </si>
  <si>
    <t>Atletic Třebíč</t>
  </si>
  <si>
    <t>MD</t>
  </si>
  <si>
    <t>Bobek</t>
  </si>
  <si>
    <t>Hanák</t>
  </si>
  <si>
    <t>Albín</t>
  </si>
  <si>
    <t>Brno Útěchov</t>
  </si>
  <si>
    <t>Kubíček</t>
  </si>
  <si>
    <t>Relax Dobré Pole</t>
  </si>
  <si>
    <t>Sedláček</t>
  </si>
  <si>
    <t>Jozef</t>
  </si>
  <si>
    <t>Boleráz</t>
  </si>
  <si>
    <t>Spartak Třebíč</t>
  </si>
  <si>
    <t>Tancerová</t>
  </si>
  <si>
    <t>Anna</t>
  </si>
  <si>
    <t>Sokol Prísnotice</t>
  </si>
  <si>
    <t>Ž</t>
  </si>
  <si>
    <t>Horáková</t>
  </si>
  <si>
    <t>Šárka</t>
  </si>
  <si>
    <t>Homolková</t>
  </si>
  <si>
    <t>Renata</t>
  </si>
  <si>
    <t>Veselá</t>
  </si>
  <si>
    <t>Hana</t>
  </si>
  <si>
    <t>Hradiště</t>
  </si>
  <si>
    <t>Doubková</t>
  </si>
  <si>
    <t>Kateřina</t>
  </si>
  <si>
    <t>Divišová</t>
  </si>
  <si>
    <t>Silvie</t>
  </si>
  <si>
    <t>Bulantová</t>
  </si>
  <si>
    <t>Tamara</t>
  </si>
  <si>
    <t>Kocandová</t>
  </si>
  <si>
    <t>Orel Rakšice Moravský Krumlov</t>
  </si>
  <si>
    <t>Vančurová</t>
  </si>
  <si>
    <t>Výsledky – absolutní</t>
  </si>
  <si>
    <t xml:space="preserve">Ztráta min. </t>
  </si>
  <si>
    <t xml:space="preserve">Ztráta m. </t>
  </si>
  <si>
    <t>Startovní listina</t>
  </si>
  <si>
    <t>Rozsah kategorií 2012</t>
  </si>
  <si>
    <t>Muži do 39:</t>
  </si>
  <si>
    <t>(RN 1972 a více)</t>
  </si>
  <si>
    <t>A</t>
  </si>
  <si>
    <t>Muži 40 – 49:</t>
  </si>
  <si>
    <t>(RN 1971-1962)</t>
  </si>
  <si>
    <t>B</t>
  </si>
  <si>
    <t>Muži 50 – 59:</t>
  </si>
  <si>
    <t>(RN 1961-1952)</t>
  </si>
  <si>
    <t>C</t>
  </si>
  <si>
    <t xml:space="preserve">Muži 60 – 69: </t>
  </si>
  <si>
    <t>(RN 1951-1942)</t>
  </si>
  <si>
    <t>D</t>
  </si>
  <si>
    <t xml:space="preserve">Muži nad 70: </t>
  </si>
  <si>
    <t>(RN 1941a méně)</t>
  </si>
  <si>
    <t>E</t>
  </si>
  <si>
    <t>Ženy do 34</t>
  </si>
  <si>
    <t>(RN 1977 a více)</t>
  </si>
  <si>
    <t>F</t>
  </si>
  <si>
    <t>Ženy nad 35</t>
  </si>
  <si>
    <t>(RN 1976 a méně)</t>
  </si>
  <si>
    <t>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</si>
</sst>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:SS"/>
    <numFmt numFmtId="167" formatCode="MM:SS;@"/>
  </numFmts>
  <fonts count="15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24"/>
      <name val="Arial CE"/>
      <family val="2"/>
    </font>
    <font>
      <b/>
      <sz val="15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4" fillId="3" borderId="0" xfId="0" applyFont="1" applyFill="1" applyAlignment="1">
      <alignment/>
    </xf>
    <xf numFmtId="164" fontId="6" fillId="0" borderId="1" xfId="0" applyFont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4" fillId="0" borderId="0" xfId="0" applyFont="1" applyAlignment="1">
      <alignment vertical="top"/>
    </xf>
    <xf numFmtId="164" fontId="7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7" fillId="4" borderId="3" xfId="0" applyFont="1" applyFill="1" applyBorder="1" applyAlignment="1">
      <alignment/>
    </xf>
    <xf numFmtId="165" fontId="8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7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0" fillId="2" borderId="0" xfId="0" applyFill="1" applyAlignment="1">
      <alignment horizontal="right"/>
    </xf>
    <xf numFmtId="164" fontId="0" fillId="3" borderId="0" xfId="0" applyFill="1" applyAlignment="1">
      <alignment horizontal="right"/>
    </xf>
    <xf numFmtId="164" fontId="10" fillId="0" borderId="5" xfId="0" applyFon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11" fillId="0" borderId="5" xfId="0" applyFont="1" applyBorder="1" applyAlignment="1">
      <alignment/>
    </xf>
    <xf numFmtId="164" fontId="12" fillId="0" borderId="5" xfId="0" applyFont="1" applyBorder="1" applyAlignment="1">
      <alignment/>
    </xf>
    <xf numFmtId="164" fontId="13" fillId="5" borderId="5" xfId="0" applyFont="1" applyFill="1" applyBorder="1" applyAlignment="1">
      <alignment/>
    </xf>
    <xf numFmtId="164" fontId="14" fillId="5" borderId="5" xfId="0" applyFont="1" applyFill="1" applyBorder="1" applyAlignment="1">
      <alignment horizontal="right"/>
    </xf>
    <xf numFmtId="164" fontId="14" fillId="0" borderId="5" xfId="0" applyFont="1" applyBorder="1" applyAlignment="1">
      <alignment/>
    </xf>
    <xf numFmtId="164" fontId="14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90" zoomScaleNormal="90" workbookViewId="0" topLeftCell="A1">
      <selection activeCell="K25" sqref="K25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7.00390625" style="0" customWidth="1"/>
    <col min="5" max="5" width="27.375" style="0" customWidth="1"/>
    <col min="6" max="6" width="7.50390625" style="0" customWidth="1"/>
    <col min="7" max="7" width="6.00390625" style="0" customWidth="1"/>
    <col min="8" max="8" width="8.25390625" style="1" customWidth="1"/>
    <col min="9" max="9" width="5.50390625" style="0" customWidth="1"/>
    <col min="10" max="10" width="7.375" style="0" customWidth="1"/>
  </cols>
  <sheetData>
    <row r="1" spans="1:10" s="6" customFormat="1" ht="17.25">
      <c r="A1" s="2" t="s">
        <v>0</v>
      </c>
      <c r="B1" s="3"/>
      <c r="C1" s="3"/>
      <c r="D1" s="3"/>
      <c r="E1" s="3"/>
      <c r="F1" s="3"/>
      <c r="G1" s="3"/>
      <c r="H1" s="4">
        <v>8.5</v>
      </c>
      <c r="I1" s="5" t="s">
        <v>1</v>
      </c>
      <c r="J1" s="5"/>
    </row>
    <row r="2" spans="1:10" s="11" customFormat="1" ht="15">
      <c r="A2" s="7" t="s">
        <v>2</v>
      </c>
      <c r="B2" s="8"/>
      <c r="C2" s="8"/>
      <c r="D2" s="8"/>
      <c r="E2" s="8"/>
      <c r="F2" s="8"/>
      <c r="G2" s="8"/>
      <c r="H2" s="8"/>
      <c r="I2" s="9"/>
      <c r="J2" s="10"/>
    </row>
    <row r="3" spans="1:11" s="14" customFormat="1" ht="24.75">
      <c r="A3" s="12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/>
    </row>
    <row r="4" spans="1:10" ht="12.75">
      <c r="A4" s="15"/>
      <c r="B4" s="16"/>
      <c r="C4" s="17" t="str">
        <f>'Kat.'!A2</f>
        <v>Muži do 39:</v>
      </c>
      <c r="D4" s="17" t="str">
        <f>'Kat.'!B2</f>
        <v>(RN 1972 a více)</v>
      </c>
      <c r="E4" s="17" t="str">
        <f>'Kat.'!C2</f>
        <v>A</v>
      </c>
      <c r="F4" s="16"/>
      <c r="G4" s="16"/>
      <c r="H4" s="18"/>
      <c r="I4" s="16"/>
      <c r="J4" s="19"/>
    </row>
    <row r="5" spans="1:10" ht="12.75">
      <c r="A5" s="20">
        <v>1</v>
      </c>
      <c r="B5" s="21">
        <v>64</v>
      </c>
      <c r="C5" s="22" t="s">
        <v>13</v>
      </c>
      <c r="D5" s="22" t="s">
        <v>14</v>
      </c>
      <c r="E5" s="22" t="s">
        <v>15</v>
      </c>
      <c r="F5" s="22">
        <v>1984</v>
      </c>
      <c r="G5" s="23" t="s">
        <v>16</v>
      </c>
      <c r="H5" s="24">
        <v>0.019375</v>
      </c>
      <c r="I5" s="20">
        <v>30</v>
      </c>
      <c r="J5" s="25">
        <f>H5/$H$1</f>
        <v>0.0022794117647058822</v>
      </c>
    </row>
    <row r="6" spans="1:10" ht="12.75">
      <c r="A6" s="20">
        <v>2</v>
      </c>
      <c r="B6" s="21">
        <v>66</v>
      </c>
      <c r="C6" s="22" t="s">
        <v>17</v>
      </c>
      <c r="D6" s="22" t="s">
        <v>18</v>
      </c>
      <c r="E6" s="22" t="s">
        <v>19</v>
      </c>
      <c r="F6" s="22">
        <v>1989</v>
      </c>
      <c r="G6" s="23" t="s">
        <v>16</v>
      </c>
      <c r="H6" s="24">
        <v>0.019675925925925927</v>
      </c>
      <c r="I6" s="20">
        <v>25</v>
      </c>
      <c r="J6" s="25">
        <f>H6/$H$1</f>
        <v>0.0023148148148148147</v>
      </c>
    </row>
    <row r="7" spans="1:10" ht="12.75">
      <c r="A7" s="20">
        <v>3</v>
      </c>
      <c r="B7" s="21">
        <v>35</v>
      </c>
      <c r="C7" s="22" t="s">
        <v>20</v>
      </c>
      <c r="D7" s="22" t="s">
        <v>21</v>
      </c>
      <c r="E7" s="22" t="s">
        <v>22</v>
      </c>
      <c r="F7" s="22">
        <v>1976</v>
      </c>
      <c r="G7" s="23" t="s">
        <v>16</v>
      </c>
      <c r="H7" s="24">
        <v>0.02082175925925926</v>
      </c>
      <c r="I7" s="20">
        <v>21</v>
      </c>
      <c r="J7" s="25">
        <f>H7/$H$1</f>
        <v>0.0024496187363834423</v>
      </c>
    </row>
    <row r="8" spans="1:10" ht="12.75">
      <c r="A8" s="20">
        <v>4</v>
      </c>
      <c r="B8" s="21">
        <v>17</v>
      </c>
      <c r="C8" s="22" t="s">
        <v>23</v>
      </c>
      <c r="D8" s="22" t="s">
        <v>24</v>
      </c>
      <c r="E8" s="22" t="s">
        <v>25</v>
      </c>
      <c r="F8" s="22">
        <v>1973</v>
      </c>
      <c r="G8" s="23" t="s">
        <v>16</v>
      </c>
      <c r="H8" s="24">
        <v>0.02290509259259259</v>
      </c>
      <c r="I8" s="20">
        <v>18</v>
      </c>
      <c r="J8" s="25">
        <f>H8/$H$1</f>
        <v>0.0026947167755991285</v>
      </c>
    </row>
    <row r="9" spans="1:10" ht="12.75">
      <c r="A9" s="20">
        <v>5</v>
      </c>
      <c r="B9" s="21">
        <v>12</v>
      </c>
      <c r="C9" s="22" t="s">
        <v>26</v>
      </c>
      <c r="D9" s="22" t="s">
        <v>27</v>
      </c>
      <c r="E9" s="22" t="s">
        <v>28</v>
      </c>
      <c r="F9" s="22">
        <v>1976</v>
      </c>
      <c r="G9" s="23" t="s">
        <v>16</v>
      </c>
      <c r="H9" s="24">
        <v>0.02306712962962963</v>
      </c>
      <c r="I9" s="20">
        <v>16</v>
      </c>
      <c r="J9" s="25">
        <f>H9/$H$1</f>
        <v>0.002713779956427015</v>
      </c>
    </row>
    <row r="10" spans="1:10" ht="12.75">
      <c r="A10" s="20">
        <v>6</v>
      </c>
      <c r="B10" s="21">
        <v>21</v>
      </c>
      <c r="C10" s="22" t="s">
        <v>29</v>
      </c>
      <c r="D10" s="22" t="s">
        <v>21</v>
      </c>
      <c r="E10" s="22" t="s">
        <v>30</v>
      </c>
      <c r="F10" s="22">
        <v>1992</v>
      </c>
      <c r="G10" s="23" t="s">
        <v>16</v>
      </c>
      <c r="H10" s="24">
        <v>0.023912037037037037</v>
      </c>
      <c r="I10" s="20">
        <v>15</v>
      </c>
      <c r="J10" s="25">
        <f>H10/$H$1</f>
        <v>0.0028131808278867103</v>
      </c>
    </row>
    <row r="11" spans="1:10" ht="12.75">
      <c r="A11" s="20">
        <v>7</v>
      </c>
      <c r="B11" s="21">
        <v>5</v>
      </c>
      <c r="C11" s="22" t="s">
        <v>31</v>
      </c>
      <c r="D11" s="22" t="s">
        <v>14</v>
      </c>
      <c r="E11" s="22" t="s">
        <v>32</v>
      </c>
      <c r="F11" s="22">
        <v>1992</v>
      </c>
      <c r="G11" s="23" t="s">
        <v>16</v>
      </c>
      <c r="H11" s="24">
        <v>0.02420138888888889</v>
      </c>
      <c r="I11" s="20">
        <v>14</v>
      </c>
      <c r="J11" s="25">
        <f>H11/$H$1</f>
        <v>0.0028472222222222223</v>
      </c>
    </row>
    <row r="12" spans="1:10" ht="12.75">
      <c r="A12" s="20">
        <v>8</v>
      </c>
      <c r="B12" s="21">
        <v>47</v>
      </c>
      <c r="C12" s="22" t="s">
        <v>33</v>
      </c>
      <c r="D12" s="22" t="s">
        <v>34</v>
      </c>
      <c r="E12" s="22" t="s">
        <v>35</v>
      </c>
      <c r="F12" s="22">
        <v>1974</v>
      </c>
      <c r="G12" s="23" t="s">
        <v>16</v>
      </c>
      <c r="H12" s="24">
        <v>0.02457175925925926</v>
      </c>
      <c r="I12" s="20">
        <v>13</v>
      </c>
      <c r="J12" s="25">
        <f>H12/$H$1</f>
        <v>0.0028907952069716775</v>
      </c>
    </row>
    <row r="13" spans="1:10" ht="12.75">
      <c r="A13" s="20">
        <v>9</v>
      </c>
      <c r="B13" s="21">
        <v>19</v>
      </c>
      <c r="C13" s="22" t="s">
        <v>36</v>
      </c>
      <c r="D13" s="22" t="s">
        <v>37</v>
      </c>
      <c r="E13" s="22" t="s">
        <v>30</v>
      </c>
      <c r="F13" s="22">
        <v>1996</v>
      </c>
      <c r="G13" s="23" t="s">
        <v>16</v>
      </c>
      <c r="H13" s="24">
        <v>0.025590277777777778</v>
      </c>
      <c r="I13" s="20">
        <v>12</v>
      </c>
      <c r="J13" s="25">
        <f>H13/$H$1</f>
        <v>0.0030106209150326797</v>
      </c>
    </row>
    <row r="14" spans="1:10" ht="12.75">
      <c r="A14" s="20">
        <v>10</v>
      </c>
      <c r="B14" s="21">
        <v>6</v>
      </c>
      <c r="C14" s="22" t="s">
        <v>38</v>
      </c>
      <c r="D14" s="22" t="s">
        <v>39</v>
      </c>
      <c r="E14" s="22"/>
      <c r="F14" s="22">
        <v>1990</v>
      </c>
      <c r="G14" s="23" t="s">
        <v>16</v>
      </c>
      <c r="H14" s="24">
        <v>0.025625</v>
      </c>
      <c r="I14" s="20">
        <v>11</v>
      </c>
      <c r="J14" s="25">
        <f>H14/$H$1</f>
        <v>0.003014705882352941</v>
      </c>
    </row>
    <row r="15" spans="1:10" ht="12.75">
      <c r="A15" s="20">
        <v>11</v>
      </c>
      <c r="B15" s="21">
        <v>31</v>
      </c>
      <c r="C15" s="22" t="s">
        <v>40</v>
      </c>
      <c r="D15" s="22" t="s">
        <v>14</v>
      </c>
      <c r="E15" s="22" t="s">
        <v>41</v>
      </c>
      <c r="F15" s="22">
        <v>1977</v>
      </c>
      <c r="G15" s="23" t="s">
        <v>16</v>
      </c>
      <c r="H15" s="24">
        <v>0.02564814814814815</v>
      </c>
      <c r="I15" s="20">
        <v>10</v>
      </c>
      <c r="J15" s="25">
        <f>H15/$H$1</f>
        <v>0.0030174291938997824</v>
      </c>
    </row>
    <row r="16" spans="1:10" ht="12.75">
      <c r="A16" s="20">
        <v>12</v>
      </c>
      <c r="B16" s="21">
        <v>14</v>
      </c>
      <c r="C16" s="22" t="s">
        <v>42</v>
      </c>
      <c r="D16" s="22" t="s">
        <v>43</v>
      </c>
      <c r="E16" s="22" t="s">
        <v>44</v>
      </c>
      <c r="F16" s="22">
        <v>1981</v>
      </c>
      <c r="G16" s="23" t="s">
        <v>16</v>
      </c>
      <c r="H16" s="24">
        <v>0.025949074074074076</v>
      </c>
      <c r="I16" s="20">
        <v>9</v>
      </c>
      <c r="J16" s="25">
        <f>H16/$H$1</f>
        <v>0.003052832244008715</v>
      </c>
    </row>
    <row r="17" spans="1:10" ht="12.75">
      <c r="A17" s="20">
        <v>13</v>
      </c>
      <c r="B17" s="21">
        <v>13</v>
      </c>
      <c r="C17" s="22" t="s">
        <v>45</v>
      </c>
      <c r="D17" s="22" t="s">
        <v>46</v>
      </c>
      <c r="E17" s="22" t="s">
        <v>22</v>
      </c>
      <c r="F17" s="22">
        <v>1976</v>
      </c>
      <c r="G17" s="23" t="s">
        <v>16</v>
      </c>
      <c r="H17" s="24">
        <v>0.027962962962962964</v>
      </c>
      <c r="I17" s="20">
        <v>8</v>
      </c>
      <c r="J17" s="25">
        <f>H17/$H$1</f>
        <v>0.003289760348583878</v>
      </c>
    </row>
    <row r="18" spans="1:10" ht="12.75">
      <c r="A18" s="20">
        <v>14</v>
      </c>
      <c r="B18" s="21">
        <v>61</v>
      </c>
      <c r="C18" s="22" t="s">
        <v>47</v>
      </c>
      <c r="D18" s="22" t="s">
        <v>48</v>
      </c>
      <c r="E18" s="22" t="s">
        <v>49</v>
      </c>
      <c r="F18" s="22">
        <v>1985</v>
      </c>
      <c r="G18" s="23" t="s">
        <v>16</v>
      </c>
      <c r="H18" s="24">
        <v>0.028333333333333332</v>
      </c>
      <c r="I18" s="20">
        <v>7</v>
      </c>
      <c r="J18" s="25">
        <f>H18/$H$1</f>
        <v>0.003333333333333333</v>
      </c>
    </row>
    <row r="19" spans="1:10" ht="12.75">
      <c r="A19" s="20">
        <v>15</v>
      </c>
      <c r="B19" s="21">
        <v>50</v>
      </c>
      <c r="C19" s="22" t="s">
        <v>50</v>
      </c>
      <c r="D19" s="22" t="s">
        <v>51</v>
      </c>
      <c r="E19" s="22" t="s">
        <v>22</v>
      </c>
      <c r="F19" s="22">
        <v>1978</v>
      </c>
      <c r="G19" s="23" t="s">
        <v>16</v>
      </c>
      <c r="H19" s="24">
        <v>0.03023148148148148</v>
      </c>
      <c r="I19" s="20">
        <v>6</v>
      </c>
      <c r="J19" s="25">
        <f>H19/$H$1</f>
        <v>0.003556644880174292</v>
      </c>
    </row>
    <row r="20" spans="1:10" ht="12.75">
      <c r="A20" s="20">
        <v>16</v>
      </c>
      <c r="B20" s="21">
        <v>39</v>
      </c>
      <c r="C20" s="22" t="s">
        <v>52</v>
      </c>
      <c r="D20" s="22" t="s">
        <v>53</v>
      </c>
      <c r="E20" s="22" t="s">
        <v>54</v>
      </c>
      <c r="F20" s="22">
        <v>1982</v>
      </c>
      <c r="G20" s="23" t="s">
        <v>16</v>
      </c>
      <c r="H20" s="24">
        <v>0.03135416666666667</v>
      </c>
      <c r="I20" s="20">
        <v>5</v>
      </c>
      <c r="J20" s="25">
        <f>H20/$H$1</f>
        <v>0.0036887254901960785</v>
      </c>
    </row>
    <row r="21" spans="1:10" ht="12.75">
      <c r="A21" s="20">
        <v>17</v>
      </c>
      <c r="B21" s="21">
        <v>16</v>
      </c>
      <c r="C21" s="22" t="s">
        <v>55</v>
      </c>
      <c r="D21" s="22" t="s">
        <v>21</v>
      </c>
      <c r="E21" s="22" t="s">
        <v>56</v>
      </c>
      <c r="F21" s="22">
        <v>1986</v>
      </c>
      <c r="G21" s="23" t="s">
        <v>16</v>
      </c>
      <c r="H21" s="24">
        <v>0.032442129629629626</v>
      </c>
      <c r="I21" s="20">
        <v>4</v>
      </c>
      <c r="J21" s="25">
        <f>H21/$H$1</f>
        <v>0.003816721132897603</v>
      </c>
    </row>
    <row r="22" spans="1:10" ht="12.75">
      <c r="A22" s="15"/>
      <c r="B22" s="16"/>
      <c r="C22" s="17" t="str">
        <f>'Kat.'!A3</f>
        <v>Muži 40 – 49:</v>
      </c>
      <c r="D22" s="17" t="str">
        <f>'Kat.'!B3</f>
        <v>(RN 1971-1962)</v>
      </c>
      <c r="E22" s="17" t="str">
        <f>'Kat.'!C3</f>
        <v>B</v>
      </c>
      <c r="F22" s="16"/>
      <c r="G22" s="16"/>
      <c r="H22" s="18"/>
      <c r="I22" s="16"/>
      <c r="J22" s="19"/>
    </row>
    <row r="23" spans="1:10" ht="12.75">
      <c r="A23" s="20">
        <v>1</v>
      </c>
      <c r="B23" s="21">
        <v>68</v>
      </c>
      <c r="C23" s="22" t="s">
        <v>57</v>
      </c>
      <c r="D23" s="22" t="s">
        <v>27</v>
      </c>
      <c r="E23" s="22" t="s">
        <v>58</v>
      </c>
      <c r="F23" s="22">
        <v>1963</v>
      </c>
      <c r="G23" s="23" t="s">
        <v>59</v>
      </c>
      <c r="H23" s="24">
        <v>0.024363425925925927</v>
      </c>
      <c r="I23" s="20">
        <v>30</v>
      </c>
      <c r="J23" s="25">
        <f>H23/$H$1</f>
        <v>0.002866285403050109</v>
      </c>
    </row>
    <row r="24" spans="1:10" ht="12.75">
      <c r="A24" s="20">
        <v>2</v>
      </c>
      <c r="B24" s="21">
        <v>55</v>
      </c>
      <c r="C24" s="22" t="s">
        <v>60</v>
      </c>
      <c r="D24" s="22" t="s">
        <v>61</v>
      </c>
      <c r="E24" s="22" t="s">
        <v>62</v>
      </c>
      <c r="F24" s="22">
        <v>1965</v>
      </c>
      <c r="G24" s="23" t="s">
        <v>59</v>
      </c>
      <c r="H24" s="24">
        <v>0.024652777777777777</v>
      </c>
      <c r="I24" s="20">
        <v>25</v>
      </c>
      <c r="J24" s="25">
        <f>H24/$H$1</f>
        <v>0.002900326797385621</v>
      </c>
    </row>
    <row r="25" spans="1:10" ht="12.75">
      <c r="A25" s="20">
        <v>3</v>
      </c>
      <c r="B25" s="21">
        <v>38</v>
      </c>
      <c r="C25" s="22" t="s">
        <v>63</v>
      </c>
      <c r="D25" s="22" t="s">
        <v>21</v>
      </c>
      <c r="E25" s="22" t="s">
        <v>64</v>
      </c>
      <c r="F25" s="22">
        <v>1964</v>
      </c>
      <c r="G25" s="23" t="s">
        <v>59</v>
      </c>
      <c r="H25" s="24">
        <v>0.024814814814814814</v>
      </c>
      <c r="I25" s="20">
        <v>21</v>
      </c>
      <c r="J25" s="25">
        <f>H25/$H$1</f>
        <v>0.0029193899782135077</v>
      </c>
    </row>
    <row r="26" spans="1:10" ht="12.75">
      <c r="A26" s="20">
        <v>4</v>
      </c>
      <c r="B26" s="21">
        <v>53</v>
      </c>
      <c r="C26" s="22" t="s">
        <v>65</v>
      </c>
      <c r="D26" s="22" t="s">
        <v>51</v>
      </c>
      <c r="E26" s="22" t="s">
        <v>66</v>
      </c>
      <c r="F26" s="22">
        <v>1966</v>
      </c>
      <c r="G26" s="23" t="s">
        <v>59</v>
      </c>
      <c r="H26" s="24">
        <v>0.026331018518518517</v>
      </c>
      <c r="I26" s="20">
        <v>18</v>
      </c>
      <c r="J26" s="25">
        <f>H26/$H$1</f>
        <v>0.0030977668845315904</v>
      </c>
    </row>
    <row r="27" spans="1:10" ht="12.75">
      <c r="A27" s="20">
        <v>5</v>
      </c>
      <c r="B27" s="21">
        <v>43</v>
      </c>
      <c r="C27" s="22" t="s">
        <v>67</v>
      </c>
      <c r="D27" s="22" t="s">
        <v>39</v>
      </c>
      <c r="E27" s="22" t="s">
        <v>68</v>
      </c>
      <c r="F27" s="22">
        <v>1968</v>
      </c>
      <c r="G27" s="23" t="s">
        <v>59</v>
      </c>
      <c r="H27" s="24">
        <v>0.035</v>
      </c>
      <c r="I27" s="20">
        <v>16</v>
      </c>
      <c r="J27" s="25">
        <f>H27/$H$1</f>
        <v>0.00411764705882353</v>
      </c>
    </row>
    <row r="28" spans="1:10" ht="12.75">
      <c r="A28" s="15"/>
      <c r="B28" s="16"/>
      <c r="C28" s="17" t="str">
        <f>'Kat.'!A4</f>
        <v>Muži 50 – 59:</v>
      </c>
      <c r="D28" s="17" t="str">
        <f>'Kat.'!B4</f>
        <v>(RN 1961-1952)</v>
      </c>
      <c r="E28" s="17" t="str">
        <f>'Kat.'!C4</f>
        <v>C</v>
      </c>
      <c r="F28" s="16"/>
      <c r="G28" s="16"/>
      <c r="H28" s="18"/>
      <c r="I28" s="16"/>
      <c r="J28" s="19"/>
    </row>
    <row r="29" spans="1:10" ht="12.75">
      <c r="A29" s="20">
        <v>1</v>
      </c>
      <c r="B29" s="21">
        <v>49</v>
      </c>
      <c r="C29" s="22" t="s">
        <v>69</v>
      </c>
      <c r="D29" s="22" t="s">
        <v>24</v>
      </c>
      <c r="E29" s="22" t="s">
        <v>70</v>
      </c>
      <c r="F29" s="22">
        <v>1960</v>
      </c>
      <c r="G29" s="23" t="s">
        <v>71</v>
      </c>
      <c r="H29" s="24">
        <v>0.020300925925925927</v>
      </c>
      <c r="I29" s="20">
        <v>30</v>
      </c>
      <c r="J29" s="25">
        <f>H29/$H$1</f>
        <v>0.002388344226579521</v>
      </c>
    </row>
    <row r="30" spans="1:10" ht="12.75">
      <c r="A30" s="20">
        <v>2</v>
      </c>
      <c r="B30" s="21">
        <v>23</v>
      </c>
      <c r="C30" s="22" t="s">
        <v>72</v>
      </c>
      <c r="D30" s="22" t="s">
        <v>27</v>
      </c>
      <c r="E30" s="22" t="s">
        <v>73</v>
      </c>
      <c r="F30" s="22">
        <v>1961</v>
      </c>
      <c r="G30" s="23" t="s">
        <v>71</v>
      </c>
      <c r="H30" s="24">
        <v>0.0225</v>
      </c>
      <c r="I30" s="20">
        <v>25</v>
      </c>
      <c r="J30" s="25">
        <f>H30/$H$1</f>
        <v>0.0026470588235294116</v>
      </c>
    </row>
    <row r="31" spans="1:10" ht="12.75">
      <c r="A31" s="20">
        <v>3</v>
      </c>
      <c r="B31" s="21">
        <v>10</v>
      </c>
      <c r="C31" s="22" t="s">
        <v>74</v>
      </c>
      <c r="D31" s="22" t="s">
        <v>75</v>
      </c>
      <c r="E31" s="22" t="s">
        <v>76</v>
      </c>
      <c r="F31" s="22">
        <v>1956</v>
      </c>
      <c r="G31" s="23" t="s">
        <v>71</v>
      </c>
      <c r="H31" s="24">
        <v>0.022569444444444444</v>
      </c>
      <c r="I31" s="20">
        <v>21</v>
      </c>
      <c r="J31" s="25">
        <f>H31/$H$1</f>
        <v>0.0026552287581699347</v>
      </c>
    </row>
    <row r="32" spans="1:10" ht="12.75">
      <c r="A32" s="20">
        <v>4</v>
      </c>
      <c r="B32" s="21">
        <v>65</v>
      </c>
      <c r="C32" s="22" t="s">
        <v>77</v>
      </c>
      <c r="D32" s="22" t="s">
        <v>46</v>
      </c>
      <c r="E32" s="22" t="s">
        <v>78</v>
      </c>
      <c r="F32" s="22">
        <v>1957</v>
      </c>
      <c r="G32" s="23" t="s">
        <v>71</v>
      </c>
      <c r="H32" s="24">
        <v>0.02400462962962963</v>
      </c>
      <c r="I32" s="20">
        <v>18</v>
      </c>
      <c r="J32" s="25">
        <f>H32/$H$1</f>
        <v>0.002824074074074074</v>
      </c>
    </row>
    <row r="33" spans="1:10" ht="12.75">
      <c r="A33" s="20">
        <v>5</v>
      </c>
      <c r="B33" s="21">
        <v>25</v>
      </c>
      <c r="C33" s="22" t="s">
        <v>79</v>
      </c>
      <c r="D33" s="22" t="s">
        <v>80</v>
      </c>
      <c r="E33" s="22" t="s">
        <v>76</v>
      </c>
      <c r="F33" s="22">
        <v>1961</v>
      </c>
      <c r="G33" s="23" t="s">
        <v>71</v>
      </c>
      <c r="H33" s="24">
        <v>0.02428240740740741</v>
      </c>
      <c r="I33" s="20">
        <v>16</v>
      </c>
      <c r="J33" s="25">
        <f>H33/$H$1</f>
        <v>0.002856753812636166</v>
      </c>
    </row>
    <row r="34" spans="1:10" ht="12.75">
      <c r="A34" s="20">
        <v>6</v>
      </c>
      <c r="B34" s="21">
        <v>34</v>
      </c>
      <c r="C34" s="22" t="s">
        <v>81</v>
      </c>
      <c r="D34" s="22" t="s">
        <v>46</v>
      </c>
      <c r="E34" s="22" t="s">
        <v>64</v>
      </c>
      <c r="F34" s="22">
        <v>1956</v>
      </c>
      <c r="G34" s="23" t="s">
        <v>71</v>
      </c>
      <c r="H34" s="24">
        <v>0.02451388888888889</v>
      </c>
      <c r="I34" s="20">
        <v>15</v>
      </c>
      <c r="J34" s="25">
        <f>H34/$H$1</f>
        <v>0.0028839869281045752</v>
      </c>
    </row>
    <row r="35" spans="1:10" ht="12.75">
      <c r="A35" s="20">
        <v>7</v>
      </c>
      <c r="B35" s="21">
        <v>37</v>
      </c>
      <c r="C35" s="22" t="s">
        <v>82</v>
      </c>
      <c r="D35" s="22" t="s">
        <v>83</v>
      </c>
      <c r="E35" s="22" t="s">
        <v>54</v>
      </c>
      <c r="F35" s="22">
        <v>1958</v>
      </c>
      <c r="G35" s="23" t="s">
        <v>71</v>
      </c>
      <c r="H35" s="24">
        <v>0.024618055555555556</v>
      </c>
      <c r="I35" s="20">
        <v>14</v>
      </c>
      <c r="J35" s="25">
        <f>H35/$H$1</f>
        <v>0.0028962418300653597</v>
      </c>
    </row>
    <row r="36" spans="1:10" ht="12.75">
      <c r="A36" s="20">
        <v>8</v>
      </c>
      <c r="B36" s="21">
        <v>24</v>
      </c>
      <c r="C36" s="22" t="s">
        <v>84</v>
      </c>
      <c r="D36" s="22" t="s">
        <v>39</v>
      </c>
      <c r="E36" s="22" t="s">
        <v>85</v>
      </c>
      <c r="F36" s="22">
        <v>1959</v>
      </c>
      <c r="G36" s="23" t="s">
        <v>71</v>
      </c>
      <c r="H36" s="24">
        <v>0.02525462962962963</v>
      </c>
      <c r="I36" s="20">
        <v>13</v>
      </c>
      <c r="J36" s="25">
        <f>H36/$H$1</f>
        <v>0.002971132897603486</v>
      </c>
    </row>
    <row r="37" spans="1:10" ht="12.75">
      <c r="A37" s="20">
        <v>9</v>
      </c>
      <c r="B37" s="21">
        <v>59</v>
      </c>
      <c r="C37" s="22" t="s">
        <v>86</v>
      </c>
      <c r="D37" s="22" t="s">
        <v>87</v>
      </c>
      <c r="E37" s="22" t="s">
        <v>88</v>
      </c>
      <c r="F37" s="22">
        <v>1958</v>
      </c>
      <c r="G37" s="23" t="s">
        <v>71</v>
      </c>
      <c r="H37" s="24">
        <v>0.026226851851851852</v>
      </c>
      <c r="I37" s="20">
        <v>12</v>
      </c>
      <c r="J37" s="25">
        <f>H37/$H$1</f>
        <v>0.003085511982570806</v>
      </c>
    </row>
    <row r="38" spans="1:10" ht="12.75">
      <c r="A38" s="20">
        <v>10</v>
      </c>
      <c r="B38" s="21">
        <v>44</v>
      </c>
      <c r="C38" s="22" t="s">
        <v>89</v>
      </c>
      <c r="D38" s="22" t="s">
        <v>27</v>
      </c>
      <c r="E38" s="22" t="s">
        <v>90</v>
      </c>
      <c r="F38" s="22">
        <v>1960</v>
      </c>
      <c r="G38" s="23" t="s">
        <v>71</v>
      </c>
      <c r="H38" s="24">
        <v>0.028125</v>
      </c>
      <c r="I38" s="20">
        <v>11</v>
      </c>
      <c r="J38" s="25">
        <f>H38/$H$1</f>
        <v>0.0033088235294117647</v>
      </c>
    </row>
    <row r="39" spans="1:10" ht="12.75">
      <c r="A39" s="20">
        <v>11</v>
      </c>
      <c r="B39" s="21">
        <v>52</v>
      </c>
      <c r="C39" s="22" t="s">
        <v>91</v>
      </c>
      <c r="D39" s="22" t="s">
        <v>87</v>
      </c>
      <c r="E39" s="22" t="s">
        <v>92</v>
      </c>
      <c r="F39" s="22">
        <v>1960</v>
      </c>
      <c r="G39" s="23" t="s">
        <v>71</v>
      </c>
      <c r="H39" s="24">
        <v>0.02929398148148148</v>
      </c>
      <c r="I39" s="20">
        <v>10</v>
      </c>
      <c r="J39" s="25">
        <f>H39/$H$1</f>
        <v>0.003446350762527233</v>
      </c>
    </row>
    <row r="40" spans="1:10" ht="12.75">
      <c r="A40" s="20">
        <v>12</v>
      </c>
      <c r="B40" s="21">
        <v>22</v>
      </c>
      <c r="C40" s="22" t="s">
        <v>63</v>
      </c>
      <c r="D40" s="22" t="s">
        <v>80</v>
      </c>
      <c r="E40" s="22" t="s">
        <v>85</v>
      </c>
      <c r="F40" s="22">
        <v>1957</v>
      </c>
      <c r="G40" s="23" t="s">
        <v>71</v>
      </c>
      <c r="H40" s="24">
        <v>0.032719907407407406</v>
      </c>
      <c r="I40" s="20">
        <v>9</v>
      </c>
      <c r="J40" s="25">
        <f>H40/$H$1</f>
        <v>0.003849400871459695</v>
      </c>
    </row>
    <row r="41" spans="1:10" ht="12.75">
      <c r="A41" s="15"/>
      <c r="B41" s="16"/>
      <c r="C41" s="17" t="str">
        <f>'Kat.'!A5</f>
        <v>Muži 60 – 69: </v>
      </c>
      <c r="D41" s="17" t="str">
        <f>'Kat.'!B5</f>
        <v>(RN 1951-1942)</v>
      </c>
      <c r="E41" s="17" t="str">
        <f>'Kat.'!C5</f>
        <v>D</v>
      </c>
      <c r="F41" s="16"/>
      <c r="G41" s="16"/>
      <c r="H41" s="18"/>
      <c r="I41" s="16"/>
      <c r="J41" s="19"/>
    </row>
    <row r="42" spans="1:10" ht="12.75">
      <c r="A42" s="20">
        <v>1</v>
      </c>
      <c r="B42" s="21">
        <v>45</v>
      </c>
      <c r="C42" s="22" t="s">
        <v>93</v>
      </c>
      <c r="D42" s="22" t="s">
        <v>94</v>
      </c>
      <c r="E42" s="22" t="s">
        <v>95</v>
      </c>
      <c r="F42" s="22">
        <v>1950</v>
      </c>
      <c r="G42" s="23" t="s">
        <v>96</v>
      </c>
      <c r="H42" s="24">
        <v>0.02414351851851852</v>
      </c>
      <c r="I42" s="20">
        <v>30</v>
      </c>
      <c r="J42" s="25">
        <f>H42/$H$1</f>
        <v>0.0028404139433551197</v>
      </c>
    </row>
    <row r="43" spans="1:10" ht="12.75">
      <c r="A43" s="20">
        <v>2</v>
      </c>
      <c r="B43" s="21">
        <v>30</v>
      </c>
      <c r="C43" s="22" t="s">
        <v>97</v>
      </c>
      <c r="D43" s="22" t="s">
        <v>21</v>
      </c>
      <c r="E43" s="22" t="s">
        <v>30</v>
      </c>
      <c r="F43" s="22">
        <v>1949</v>
      </c>
      <c r="G43" s="23" t="s">
        <v>96</v>
      </c>
      <c r="H43" s="24">
        <v>0.026574074074074073</v>
      </c>
      <c r="I43" s="20">
        <v>25</v>
      </c>
      <c r="J43" s="25">
        <f>H43/$H$1</f>
        <v>0.00312636165577342</v>
      </c>
    </row>
    <row r="44" spans="1:10" ht="12.75">
      <c r="A44" s="20">
        <v>3</v>
      </c>
      <c r="B44" s="21">
        <v>33</v>
      </c>
      <c r="C44" s="22" t="s">
        <v>98</v>
      </c>
      <c r="D44" s="22" t="s">
        <v>99</v>
      </c>
      <c r="E44" s="22" t="s">
        <v>100</v>
      </c>
      <c r="F44" s="22">
        <v>1951</v>
      </c>
      <c r="G44" s="23" t="s">
        <v>96</v>
      </c>
      <c r="H44" s="24">
        <v>0.027118055555555555</v>
      </c>
      <c r="I44" s="20">
        <v>21</v>
      </c>
      <c r="J44" s="25">
        <f>H44/$H$1</f>
        <v>0.003190359477124183</v>
      </c>
    </row>
    <row r="45" spans="1:10" ht="12.75">
      <c r="A45" s="20">
        <v>4</v>
      </c>
      <c r="B45" s="21">
        <v>11</v>
      </c>
      <c r="C45" s="22" t="s">
        <v>101</v>
      </c>
      <c r="D45" s="22" t="s">
        <v>75</v>
      </c>
      <c r="E45" s="22" t="s">
        <v>102</v>
      </c>
      <c r="F45" s="22">
        <v>1946</v>
      </c>
      <c r="G45" s="23" t="s">
        <v>96</v>
      </c>
      <c r="H45" s="24">
        <v>0.028391203703703703</v>
      </c>
      <c r="I45" s="20">
        <v>18</v>
      </c>
      <c r="J45" s="25">
        <f>H45/$H$1</f>
        <v>0.0033401416122004358</v>
      </c>
    </row>
    <row r="46" spans="1:10" ht="12.75">
      <c r="A46" s="20">
        <v>5</v>
      </c>
      <c r="B46" s="21">
        <v>32</v>
      </c>
      <c r="C46" s="22" t="s">
        <v>103</v>
      </c>
      <c r="D46" s="22" t="s">
        <v>104</v>
      </c>
      <c r="E46" s="22" t="s">
        <v>105</v>
      </c>
      <c r="F46" s="22">
        <v>1939</v>
      </c>
      <c r="G46" s="23" t="s">
        <v>96</v>
      </c>
      <c r="H46" s="24">
        <v>0.033449074074074076</v>
      </c>
      <c r="I46" s="20">
        <v>30</v>
      </c>
      <c r="J46" s="25">
        <f>H46/$H$1</f>
        <v>0.003935185185185186</v>
      </c>
    </row>
    <row r="47" spans="1:10" ht="12.75">
      <c r="A47" s="20">
        <v>6</v>
      </c>
      <c r="B47" s="21">
        <v>29</v>
      </c>
      <c r="C47" s="22" t="s">
        <v>67</v>
      </c>
      <c r="D47" s="22" t="s">
        <v>14</v>
      </c>
      <c r="E47" s="22" t="s">
        <v>106</v>
      </c>
      <c r="F47" s="22">
        <v>1935</v>
      </c>
      <c r="G47" s="23" t="s">
        <v>96</v>
      </c>
      <c r="H47" s="24">
        <v>0.03498842592592592</v>
      </c>
      <c r="I47" s="20">
        <v>25</v>
      </c>
      <c r="J47" s="25">
        <f>H47/$H$1</f>
        <v>0.004116285403050109</v>
      </c>
    </row>
    <row r="48" spans="1:10" ht="12.75">
      <c r="A48" s="15"/>
      <c r="B48" s="16"/>
      <c r="C48" s="17" t="str">
        <f>'Kat.'!A7</f>
        <v>Ženy do 34</v>
      </c>
      <c r="D48" s="17" t="str">
        <f>'Kat.'!B7</f>
        <v>(RN 1977 a více)</v>
      </c>
      <c r="E48" s="17" t="str">
        <f>'Kat.'!C7</f>
        <v>F</v>
      </c>
      <c r="F48" s="16"/>
      <c r="G48" s="16"/>
      <c r="H48" s="18"/>
      <c r="I48" s="16"/>
      <c r="J48" s="19"/>
    </row>
    <row r="49" spans="1:10" ht="12.75">
      <c r="A49" s="20">
        <v>1</v>
      </c>
      <c r="B49" s="21">
        <v>15</v>
      </c>
      <c r="C49" s="22" t="s">
        <v>107</v>
      </c>
      <c r="D49" s="22" t="s">
        <v>108</v>
      </c>
      <c r="E49" s="22" t="s">
        <v>109</v>
      </c>
      <c r="F49" s="22">
        <v>1994</v>
      </c>
      <c r="G49" s="23" t="s">
        <v>110</v>
      </c>
      <c r="H49" s="24">
        <v>0.025439814814814814</v>
      </c>
      <c r="I49" s="20">
        <v>25</v>
      </c>
      <c r="J49" s="25">
        <f>H49/$H$1</f>
        <v>0.0029929193899782135</v>
      </c>
    </row>
    <row r="50" spans="1:10" ht="12.75">
      <c r="A50" s="20">
        <v>2</v>
      </c>
      <c r="B50" s="21">
        <v>18</v>
      </c>
      <c r="C50" s="22" t="s">
        <v>111</v>
      </c>
      <c r="D50" s="22" t="s">
        <v>112</v>
      </c>
      <c r="E50" s="22" t="s">
        <v>28</v>
      </c>
      <c r="F50" s="22">
        <v>1977</v>
      </c>
      <c r="G50" s="23" t="s">
        <v>110</v>
      </c>
      <c r="H50" s="24">
        <v>0.025810185185185186</v>
      </c>
      <c r="I50" s="20">
        <v>21</v>
      </c>
      <c r="J50" s="25">
        <f>H50/$H$1</f>
        <v>0.003036492374727669</v>
      </c>
    </row>
    <row r="51" spans="1:10" ht="12.75">
      <c r="A51" s="20">
        <v>3</v>
      </c>
      <c r="B51" s="21">
        <v>69</v>
      </c>
      <c r="C51" s="22" t="s">
        <v>113</v>
      </c>
      <c r="D51" s="22" t="s">
        <v>114</v>
      </c>
      <c r="E51" s="22" t="s">
        <v>49</v>
      </c>
      <c r="F51" s="22">
        <v>1983</v>
      </c>
      <c r="G51" s="23" t="s">
        <v>110</v>
      </c>
      <c r="H51" s="24">
        <v>0.03241898148148148</v>
      </c>
      <c r="I51" s="20">
        <v>13</v>
      </c>
      <c r="J51" s="25">
        <f>H51/$H$1</f>
        <v>0.003813997821350762</v>
      </c>
    </row>
    <row r="52" spans="1:10" ht="12.75">
      <c r="A52" s="20">
        <v>4</v>
      </c>
      <c r="B52" s="21">
        <v>54</v>
      </c>
      <c r="C52" s="22" t="s">
        <v>115</v>
      </c>
      <c r="D52" s="22" t="s">
        <v>116</v>
      </c>
      <c r="E52" s="22" t="s">
        <v>117</v>
      </c>
      <c r="F52" s="22">
        <v>1982</v>
      </c>
      <c r="G52" s="23" t="s">
        <v>110</v>
      </c>
      <c r="H52" s="24">
        <v>0.0341087962962963</v>
      </c>
      <c r="I52" s="20">
        <v>12</v>
      </c>
      <c r="J52" s="25">
        <f>H52/$H$1</f>
        <v>0.004012799564270152</v>
      </c>
    </row>
    <row r="53" spans="1:10" ht="12.75">
      <c r="A53" s="15"/>
      <c r="B53" s="16"/>
      <c r="C53" s="17" t="str">
        <f>'Kat.'!A8</f>
        <v>Ženy nad 35</v>
      </c>
      <c r="D53" s="17" t="str">
        <f>'Kat.'!B8</f>
        <v>(RN 1976 a méně)</v>
      </c>
      <c r="E53" s="17" t="str">
        <f>'Kat.'!C8</f>
        <v>G</v>
      </c>
      <c r="F53" s="16"/>
      <c r="G53" s="16"/>
      <c r="H53" s="18"/>
      <c r="I53" s="16"/>
      <c r="J53" s="19"/>
    </row>
    <row r="54" spans="1:10" ht="12.75">
      <c r="A54" s="20">
        <v>1</v>
      </c>
      <c r="B54" s="21">
        <v>20</v>
      </c>
      <c r="C54" s="22" t="s">
        <v>118</v>
      </c>
      <c r="D54" s="22" t="s">
        <v>119</v>
      </c>
      <c r="E54" s="22" t="s">
        <v>76</v>
      </c>
      <c r="F54" s="22">
        <v>1972</v>
      </c>
      <c r="G54" s="23" t="s">
        <v>110</v>
      </c>
      <c r="H54" s="24">
        <v>0.02396990740740741</v>
      </c>
      <c r="I54" s="20">
        <v>30</v>
      </c>
      <c r="J54" s="25">
        <f>H54/$H$1</f>
        <v>0.0028199891067538126</v>
      </c>
    </row>
    <row r="55" spans="1:10" ht="12.75">
      <c r="A55" s="20">
        <v>2</v>
      </c>
      <c r="B55" s="21">
        <v>28</v>
      </c>
      <c r="C55" s="22" t="s">
        <v>120</v>
      </c>
      <c r="D55" s="22" t="s">
        <v>121</v>
      </c>
      <c r="E55" s="22" t="s">
        <v>85</v>
      </c>
      <c r="F55" s="22">
        <v>1975</v>
      </c>
      <c r="G55" s="23" t="s">
        <v>110</v>
      </c>
      <c r="H55" s="24">
        <v>0.02616898148148148</v>
      </c>
      <c r="I55" s="20">
        <v>18</v>
      </c>
      <c r="J55" s="25">
        <f>H55/$H$1</f>
        <v>0.0030787037037037037</v>
      </c>
    </row>
    <row r="56" spans="1:10" ht="12.75">
      <c r="A56" s="20">
        <v>3</v>
      </c>
      <c r="B56" s="21">
        <v>41</v>
      </c>
      <c r="C56" s="22" t="s">
        <v>122</v>
      </c>
      <c r="D56" s="22" t="s">
        <v>123</v>
      </c>
      <c r="E56" s="22" t="s">
        <v>22</v>
      </c>
      <c r="F56" s="22">
        <v>1966</v>
      </c>
      <c r="G56" s="23" t="s">
        <v>110</v>
      </c>
      <c r="H56" s="24">
        <v>0.028738425925925924</v>
      </c>
      <c r="I56" s="20">
        <v>16</v>
      </c>
      <c r="J56" s="25">
        <f>H56/$H$1</f>
        <v>0.00338099128540305</v>
      </c>
    </row>
    <row r="57" spans="1:10" ht="12.75">
      <c r="A57" s="20">
        <v>4</v>
      </c>
      <c r="B57" s="21">
        <v>60</v>
      </c>
      <c r="C57" s="22" t="s">
        <v>124</v>
      </c>
      <c r="D57" s="22" t="s">
        <v>112</v>
      </c>
      <c r="E57" s="22" t="s">
        <v>125</v>
      </c>
      <c r="F57" s="22">
        <v>1976</v>
      </c>
      <c r="G57" s="23" t="s">
        <v>110</v>
      </c>
      <c r="H57" s="24">
        <v>0.030162037037037036</v>
      </c>
      <c r="I57" s="20">
        <v>15</v>
      </c>
      <c r="J57" s="25">
        <f>H57/$H$1</f>
        <v>0.0035484749455337687</v>
      </c>
    </row>
    <row r="58" spans="1:10" ht="12.75">
      <c r="A58" s="20">
        <v>5</v>
      </c>
      <c r="B58" s="21">
        <v>57</v>
      </c>
      <c r="C58" s="22" t="s">
        <v>126</v>
      </c>
      <c r="D58" s="22" t="s">
        <v>116</v>
      </c>
      <c r="E58" s="22" t="s">
        <v>125</v>
      </c>
      <c r="F58" s="22">
        <v>1971</v>
      </c>
      <c r="G58" s="23" t="s">
        <v>110</v>
      </c>
      <c r="H58" s="24">
        <v>0.03017361111111111</v>
      </c>
      <c r="I58" s="20">
        <v>14</v>
      </c>
      <c r="J58" s="25">
        <f>H58/$H$1</f>
        <v>0.003549836601307189</v>
      </c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90" zoomScaleNormal="90" workbookViewId="0" topLeftCell="A1">
      <selection activeCell="A21" sqref="A21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0" customWidth="1"/>
    <col min="7" max="7" width="5.625" style="1" customWidth="1"/>
    <col min="8" max="8" width="7.75390625" style="0" customWidth="1"/>
    <col min="9" max="9" width="5.25390625" style="0" customWidth="1"/>
    <col min="10" max="10" width="6.00390625" style="0" customWidth="1"/>
    <col min="11" max="11" width="6.75390625" style="0" customWidth="1"/>
    <col min="12" max="12" width="6.125" style="0" customWidth="1"/>
  </cols>
  <sheetData>
    <row r="1" spans="1:12" ht="17.25">
      <c r="A1" s="2" t="str">
        <f>Kategorie!A1</f>
        <v>1.z. ZBP - Krumlovský běh 22.10.2011</v>
      </c>
      <c r="B1" s="3"/>
      <c r="C1" s="3"/>
      <c r="D1" s="3"/>
      <c r="E1" s="3"/>
      <c r="F1" s="3"/>
      <c r="G1" s="26"/>
      <c r="H1" s="4">
        <f>Kategorie!H1</f>
        <v>8.5</v>
      </c>
      <c r="I1" s="5" t="str">
        <f>Kategorie!I1</f>
        <v>km</v>
      </c>
      <c r="J1" s="5"/>
      <c r="K1" s="5"/>
      <c r="L1" s="5"/>
    </row>
    <row r="2" spans="1:13" s="8" customFormat="1" ht="15">
      <c r="A2" s="7" t="s">
        <v>127</v>
      </c>
      <c r="G2" s="27"/>
      <c r="H2" s="10"/>
      <c r="J2" s="9"/>
      <c r="K2" s="9"/>
      <c r="L2" s="9"/>
      <c r="M2"/>
    </row>
    <row r="3" spans="1:12" ht="36.75">
      <c r="A3" s="12" t="str">
        <f>Kategorie!A3</f>
        <v>Poř.</v>
      </c>
      <c r="B3" s="12" t="str">
        <f>Kategorie!B3</f>
        <v>St. číslo</v>
      </c>
      <c r="C3" s="13" t="str">
        <f>Kategorie!C3</f>
        <v>Příjmení</v>
      </c>
      <c r="D3" s="13" t="str">
        <f>Kategorie!D3</f>
        <v>Jméno</v>
      </c>
      <c r="E3" s="13" t="str">
        <f>Kategorie!E3</f>
        <v>Klub</v>
      </c>
      <c r="F3" s="12" t="str">
        <f>Kategorie!F3</f>
        <v>RN</v>
      </c>
      <c r="G3" s="12" t="str">
        <f>Kategorie!G3</f>
        <v>Kat. ZBP</v>
      </c>
      <c r="H3" s="12" t="str">
        <f>Kategorie!H3</f>
        <v>Čas</v>
      </c>
      <c r="I3" s="12" t="str">
        <f>Kategorie!I3</f>
        <v>Body ZBP</v>
      </c>
      <c r="J3" s="12" t="str">
        <f>Kategorie!J3</f>
        <v>Čas na 1km</v>
      </c>
      <c r="K3" s="12" t="s">
        <v>128</v>
      </c>
      <c r="L3" s="12" t="s">
        <v>129</v>
      </c>
    </row>
    <row r="4" spans="1:12" ht="12.75">
      <c r="A4" s="28">
        <f>ROW(C1)</f>
        <v>1</v>
      </c>
      <c r="B4" s="21">
        <f>Kategorie!B5</f>
        <v>64</v>
      </c>
      <c r="C4" s="22" t="str">
        <f>Kategorie!C5</f>
        <v>Procházka</v>
      </c>
      <c r="D4" s="22" t="str">
        <f>Kategorie!D5</f>
        <v>Jan</v>
      </c>
      <c r="E4" s="22" t="str">
        <f>Kategorie!E5</f>
        <v>Kerteam Dobřichovice</v>
      </c>
      <c r="F4" s="22">
        <f>Kategorie!F5</f>
        <v>1984</v>
      </c>
      <c r="G4" s="23" t="str">
        <f>Kategorie!G5</f>
        <v>MA</v>
      </c>
      <c r="H4" s="24">
        <f>Kategorie!H5</f>
        <v>0.019375</v>
      </c>
      <c r="I4" s="20">
        <f>Kategorie!I5</f>
        <v>30</v>
      </c>
      <c r="J4" s="25">
        <f>Kategorie!J5</f>
        <v>0.0022794117647058822</v>
      </c>
      <c r="K4" s="25">
        <f>Kategorie!K5</f>
        <v>0</v>
      </c>
      <c r="L4" s="29">
        <f>Kategorie!L5</f>
        <v>0</v>
      </c>
    </row>
    <row r="5" spans="1:12" ht="12.75">
      <c r="A5" s="28">
        <f>ROW(C2)</f>
        <v>2</v>
      </c>
      <c r="B5" s="21">
        <f>Kategorie!B6</f>
        <v>66</v>
      </c>
      <c r="C5" s="22" t="str">
        <f>Kategorie!C6</f>
        <v>Miguel</v>
      </c>
      <c r="D5" s="22" t="str">
        <f>Kategorie!D6</f>
        <v>Diogo</v>
      </c>
      <c r="E5" s="22" t="str">
        <f>Kategorie!E6</f>
        <v>Kerteam - Portugalsko</v>
      </c>
      <c r="F5" s="22">
        <f>Kategorie!F6</f>
        <v>1989</v>
      </c>
      <c r="G5" s="23" t="str">
        <f>Kategorie!G6</f>
        <v>MA</v>
      </c>
      <c r="H5" s="24">
        <f>Kategorie!H6</f>
        <v>0.019675925925925927</v>
      </c>
      <c r="I5" s="20">
        <f>Kategorie!I6</f>
        <v>25</v>
      </c>
      <c r="J5" s="25">
        <f>Kategorie!J6</f>
        <v>0.0023148148148148147</v>
      </c>
      <c r="K5" s="25">
        <f>H5-$H$4</f>
        <v>0.0003009259259259267</v>
      </c>
      <c r="L5" s="29">
        <f>ROUND((K5/J5*1000),0)</f>
        <v>130</v>
      </c>
    </row>
    <row r="6" spans="1:12" ht="12.75">
      <c r="A6" s="28">
        <f>ROW(C3)</f>
        <v>3</v>
      </c>
      <c r="B6" s="21">
        <f>Kategorie!B29</f>
        <v>49</v>
      </c>
      <c r="C6" s="22" t="str">
        <f>Kategorie!C29</f>
        <v>Kratochvíl</v>
      </c>
      <c r="D6" s="22" t="str">
        <f>Kategorie!D29</f>
        <v>Pavel</v>
      </c>
      <c r="E6" s="22" t="str">
        <f>Kategorie!E29</f>
        <v>Sokol Rudíkov</v>
      </c>
      <c r="F6" s="22">
        <f>Kategorie!F29</f>
        <v>1960</v>
      </c>
      <c r="G6" s="23" t="str">
        <f>Kategorie!G29</f>
        <v>MC</v>
      </c>
      <c r="H6" s="24">
        <f>Kategorie!H29</f>
        <v>0.020300925925925927</v>
      </c>
      <c r="I6" s="20">
        <f>Kategorie!I29</f>
        <v>30</v>
      </c>
      <c r="J6" s="25">
        <f>Kategorie!J29</f>
        <v>0.002388344226579521</v>
      </c>
      <c r="K6" s="25">
        <f>H6-$H$4</f>
        <v>0.0009259259259259273</v>
      </c>
      <c r="L6" s="29">
        <f>ROUND((K6/J6*1000),0)</f>
        <v>388</v>
      </c>
    </row>
    <row r="7" spans="1:12" ht="12.75">
      <c r="A7" s="28">
        <f>ROW(C4)</f>
        <v>4</v>
      </c>
      <c r="B7" s="21">
        <f>Kategorie!B7</f>
        <v>35</v>
      </c>
      <c r="C7" s="22" t="str">
        <f>Kategorie!C7</f>
        <v>Michalec</v>
      </c>
      <c r="D7" s="22" t="str">
        <f>Kategorie!D7</f>
        <v>Josef</v>
      </c>
      <c r="E7" s="22" t="str">
        <f>Kategorie!E7</f>
        <v>Znojmo</v>
      </c>
      <c r="F7" s="22">
        <f>Kategorie!F7</f>
        <v>1976</v>
      </c>
      <c r="G7" s="23" t="str">
        <f>Kategorie!G7</f>
        <v>MA</v>
      </c>
      <c r="H7" s="24">
        <f>Kategorie!H7</f>
        <v>0.02082175925925926</v>
      </c>
      <c r="I7" s="20">
        <f>Kategorie!I7</f>
        <v>21</v>
      </c>
      <c r="J7" s="25">
        <f>Kategorie!J7</f>
        <v>0.0024496187363834423</v>
      </c>
      <c r="K7" s="25">
        <f>H7-$H$4</f>
        <v>0.0014467592592592587</v>
      </c>
      <c r="L7" s="29">
        <f>ROUND((K7/J7*1000),0)</f>
        <v>591</v>
      </c>
    </row>
    <row r="8" spans="1:12" ht="12.75">
      <c r="A8" s="28">
        <f>ROW(C5)</f>
        <v>5</v>
      </c>
      <c r="B8" s="21">
        <f>Kategorie!B30</f>
        <v>23</v>
      </c>
      <c r="C8" s="22" t="str">
        <f>Kategorie!C30</f>
        <v>Motálek</v>
      </c>
      <c r="D8" s="22" t="str">
        <f>Kategorie!D30</f>
        <v>Petr</v>
      </c>
      <c r="E8" s="22" t="str">
        <f>Kategorie!E30</f>
        <v>TJ Spartak Třebíč</v>
      </c>
      <c r="F8" s="22">
        <f>Kategorie!F30</f>
        <v>1961</v>
      </c>
      <c r="G8" s="23" t="str">
        <f>Kategorie!G30</f>
        <v>MC</v>
      </c>
      <c r="H8" s="24">
        <f>Kategorie!H30</f>
        <v>0.0225</v>
      </c>
      <c r="I8" s="20">
        <f>Kategorie!I30</f>
        <v>25</v>
      </c>
      <c r="J8" s="25">
        <f>Kategorie!J30</f>
        <v>0.0026470588235294116</v>
      </c>
      <c r="K8" s="25">
        <f>H8-$H$4</f>
        <v>0.0031249999999999993</v>
      </c>
      <c r="L8" s="29">
        <f>ROUND((K8/J8*1000),0)</f>
        <v>1181</v>
      </c>
    </row>
    <row r="9" spans="1:12" ht="12.75">
      <c r="A9" s="28">
        <f>ROW(C6)</f>
        <v>6</v>
      </c>
      <c r="B9" s="21">
        <f>Kategorie!B31</f>
        <v>10</v>
      </c>
      <c r="C9" s="22" t="str">
        <f>Kategorie!C31</f>
        <v>Kolínek</v>
      </c>
      <c r="D9" s="22" t="str">
        <f>Kategorie!D31</f>
        <v>František</v>
      </c>
      <c r="E9" s="22" t="str">
        <f>Kategorie!E31</f>
        <v>AK Perná</v>
      </c>
      <c r="F9" s="22">
        <f>Kategorie!F31</f>
        <v>1956</v>
      </c>
      <c r="G9" s="23" t="str">
        <f>Kategorie!G31</f>
        <v>MC</v>
      </c>
      <c r="H9" s="24">
        <f>Kategorie!H31</f>
        <v>0.022569444444444444</v>
      </c>
      <c r="I9" s="20">
        <f>Kategorie!I31</f>
        <v>21</v>
      </c>
      <c r="J9" s="25">
        <f>Kategorie!J31</f>
        <v>0.0026552287581699347</v>
      </c>
      <c r="K9" s="25">
        <f>H9-$H$4</f>
        <v>0.003194444444444444</v>
      </c>
      <c r="L9" s="29">
        <f>ROUND((K9/J9*1000),0)</f>
        <v>1203</v>
      </c>
    </row>
    <row r="10" spans="1:12" ht="12.75">
      <c r="A10" s="28">
        <f>ROW(C7)</f>
        <v>7</v>
      </c>
      <c r="B10" s="21">
        <f>Kategorie!B8</f>
        <v>17</v>
      </c>
      <c r="C10" s="22" t="str">
        <f>Kategorie!C8</f>
        <v>Tešnar</v>
      </c>
      <c r="D10" s="22" t="str">
        <f>Kategorie!D8</f>
        <v>Pavel</v>
      </c>
      <c r="E10" s="22" t="str">
        <f>Kategorie!E8</f>
        <v>AC Moravská Slavia Brno</v>
      </c>
      <c r="F10" s="22">
        <f>Kategorie!F8</f>
        <v>1973</v>
      </c>
      <c r="G10" s="23" t="str">
        <f>Kategorie!G8</f>
        <v>MA</v>
      </c>
      <c r="H10" s="24">
        <f>Kategorie!H8</f>
        <v>0.02290509259259259</v>
      </c>
      <c r="I10" s="20">
        <f>Kategorie!I8</f>
        <v>18</v>
      </c>
      <c r="J10" s="25">
        <f>Kategorie!J8</f>
        <v>0.0026947167755991285</v>
      </c>
      <c r="K10" s="25">
        <f>H10-$H$4</f>
        <v>0.0035300925925925916</v>
      </c>
      <c r="L10" s="29">
        <f>ROUND((K10/J10*1000),0)</f>
        <v>1310</v>
      </c>
    </row>
    <row r="11" spans="1:12" ht="12.75">
      <c r="A11" s="28">
        <f>ROW(C8)</f>
        <v>8</v>
      </c>
      <c r="B11" s="21">
        <f>Kategorie!B9</f>
        <v>12</v>
      </c>
      <c r="C11" s="22" t="str">
        <f>Kategorie!C9</f>
        <v>Horák</v>
      </c>
      <c r="D11" s="22" t="str">
        <f>Kategorie!D9</f>
        <v>Petr</v>
      </c>
      <c r="E11" s="22" t="str">
        <f>Kategorie!E9</f>
        <v>Sokol Prštice</v>
      </c>
      <c r="F11" s="22">
        <f>Kategorie!F9</f>
        <v>1976</v>
      </c>
      <c r="G11" s="23" t="str">
        <f>Kategorie!G9</f>
        <v>MA</v>
      </c>
      <c r="H11" s="24">
        <f>Kategorie!H9</f>
        <v>0.02306712962962963</v>
      </c>
      <c r="I11" s="20">
        <f>Kategorie!I9</f>
        <v>16</v>
      </c>
      <c r="J11" s="25">
        <f>Kategorie!J9</f>
        <v>0.002713779956427015</v>
      </c>
      <c r="K11" s="25">
        <f>H11-$H$4</f>
        <v>0.0036921296296296285</v>
      </c>
      <c r="L11" s="29">
        <f>ROUND((K11/J11*1000),0)</f>
        <v>1361</v>
      </c>
    </row>
    <row r="12" spans="1:12" ht="12.75">
      <c r="A12" s="28">
        <f>ROW(C9)</f>
        <v>9</v>
      </c>
      <c r="B12" s="21">
        <f>Kategorie!B10</f>
        <v>21</v>
      </c>
      <c r="C12" s="22" t="str">
        <f>Kategorie!C10</f>
        <v>Hrubý</v>
      </c>
      <c r="D12" s="22" t="str">
        <f>Kategorie!D10</f>
        <v>Josef</v>
      </c>
      <c r="E12" s="22" t="str">
        <f>Kategorie!E10</f>
        <v>TJ Znojmo</v>
      </c>
      <c r="F12" s="22">
        <f>Kategorie!F10</f>
        <v>1992</v>
      </c>
      <c r="G12" s="23" t="str">
        <f>Kategorie!G10</f>
        <v>MA</v>
      </c>
      <c r="H12" s="24">
        <f>Kategorie!H10</f>
        <v>0.023912037037037037</v>
      </c>
      <c r="I12" s="20">
        <f>Kategorie!I10</f>
        <v>15</v>
      </c>
      <c r="J12" s="25">
        <f>Kategorie!J10</f>
        <v>0.0028131808278867103</v>
      </c>
      <c r="K12" s="25">
        <f>H12-$H$4</f>
        <v>0.004537037037037037</v>
      </c>
      <c r="L12" s="29">
        <f>ROUND((K12/J12*1000),0)</f>
        <v>1613</v>
      </c>
    </row>
    <row r="13" spans="1:12" ht="12.75">
      <c r="A13" s="28">
        <f>ROW(C10)</f>
        <v>10</v>
      </c>
      <c r="B13" s="21">
        <f>Kategorie!B54</f>
        <v>20</v>
      </c>
      <c r="C13" s="22" t="str">
        <f>Kategorie!C54</f>
        <v>Doubková</v>
      </c>
      <c r="D13" s="22" t="str">
        <f>Kategorie!D54</f>
        <v>Kateřina</v>
      </c>
      <c r="E13" s="22" t="str">
        <f>Kategorie!E54</f>
        <v>AK Perná</v>
      </c>
      <c r="F13" s="22">
        <f>Kategorie!F54</f>
        <v>1972</v>
      </c>
      <c r="G13" s="23" t="str">
        <f>Kategorie!G54</f>
        <v>Ž</v>
      </c>
      <c r="H13" s="24">
        <f>Kategorie!H54</f>
        <v>0.02396990740740741</v>
      </c>
      <c r="I13" s="20">
        <f>Kategorie!I54</f>
        <v>30</v>
      </c>
      <c r="J13" s="25">
        <f>Kategorie!J54</f>
        <v>0.0028199891067538126</v>
      </c>
      <c r="K13" s="25">
        <f>H13-$H$4</f>
        <v>0.004594907407407409</v>
      </c>
      <c r="L13" s="29">
        <f>ROUND((K13/J13*1000),0)</f>
        <v>1629</v>
      </c>
    </row>
    <row r="14" spans="1:12" ht="12.75">
      <c r="A14" s="28">
        <f>ROW(C11)</f>
        <v>11</v>
      </c>
      <c r="B14" s="21">
        <f>Kategorie!B32</f>
        <v>65</v>
      </c>
      <c r="C14" s="22" t="str">
        <f>Kategorie!C32</f>
        <v>Podzimek</v>
      </c>
      <c r="D14" s="22" t="str">
        <f>Kategorie!D32</f>
        <v>Karel</v>
      </c>
      <c r="E14" s="22" t="str">
        <f>Kategorie!E32</f>
        <v>TK Znojmo</v>
      </c>
      <c r="F14" s="22">
        <f>Kategorie!F32</f>
        <v>1957</v>
      </c>
      <c r="G14" s="23" t="str">
        <f>Kategorie!G32</f>
        <v>MC</v>
      </c>
      <c r="H14" s="24">
        <f>Kategorie!H32</f>
        <v>0.02400462962962963</v>
      </c>
      <c r="I14" s="20">
        <f>Kategorie!I32</f>
        <v>18</v>
      </c>
      <c r="J14" s="25">
        <f>Kategorie!J32</f>
        <v>0.002824074074074074</v>
      </c>
      <c r="K14" s="25">
        <f>H14-$H$4</f>
        <v>0.004629629629629629</v>
      </c>
      <c r="L14" s="29">
        <f>ROUND((K14/J14*1000),0)</f>
        <v>1639</v>
      </c>
    </row>
    <row r="15" spans="1:12" ht="12.75">
      <c r="A15" s="28">
        <f>ROW(C12)</f>
        <v>12</v>
      </c>
      <c r="B15" s="21">
        <f>Kategorie!B42</f>
        <v>45</v>
      </c>
      <c r="C15" s="22" t="str">
        <f>Kategorie!C42</f>
        <v>Koreš</v>
      </c>
      <c r="D15" s="22" t="str">
        <f>Kategorie!D42</f>
        <v>Arnošt</v>
      </c>
      <c r="E15" s="22" t="str">
        <f>Kategorie!E42</f>
        <v>Atletic Třebíč</v>
      </c>
      <c r="F15" s="22">
        <f>Kategorie!F42</f>
        <v>1950</v>
      </c>
      <c r="G15" s="23" t="str">
        <f>Kategorie!G42</f>
        <v>MD</v>
      </c>
      <c r="H15" s="24">
        <f>Kategorie!H42</f>
        <v>0.02414351851851852</v>
      </c>
      <c r="I15" s="20">
        <f>Kategorie!I42</f>
        <v>30</v>
      </c>
      <c r="J15" s="25">
        <f>Kategorie!J42</f>
        <v>0.0028404139433551197</v>
      </c>
      <c r="K15" s="25">
        <f>H15-$H$4</f>
        <v>0.004768518518518519</v>
      </c>
      <c r="L15" s="29">
        <f>ROUND((K15/J15*1000),0)</f>
        <v>1679</v>
      </c>
    </row>
    <row r="16" spans="1:12" ht="12.75">
      <c r="A16" s="28">
        <f>ROW(C13)</f>
        <v>13</v>
      </c>
      <c r="B16" s="21">
        <f>Kategorie!B11</f>
        <v>5</v>
      </c>
      <c r="C16" s="22" t="str">
        <f>Kategorie!C11</f>
        <v>Čepera</v>
      </c>
      <c r="D16" s="22" t="str">
        <f>Kategorie!D11</f>
        <v>Jan</v>
      </c>
      <c r="E16" s="22" t="str">
        <f>Kategorie!E11</f>
        <v>AC Moravský Krumlov</v>
      </c>
      <c r="F16" s="22">
        <f>Kategorie!F11</f>
        <v>1992</v>
      </c>
      <c r="G16" s="23" t="str">
        <f>Kategorie!G11</f>
        <v>MA</v>
      </c>
      <c r="H16" s="24">
        <f>Kategorie!H11</f>
        <v>0.02420138888888889</v>
      </c>
      <c r="I16" s="20">
        <f>Kategorie!I11</f>
        <v>14</v>
      </c>
      <c r="J16" s="25">
        <f>Kategorie!J11</f>
        <v>0.0028472222222222223</v>
      </c>
      <c r="K16" s="25">
        <f>H16-$H$4</f>
        <v>0.0048263888888888905</v>
      </c>
      <c r="L16" s="29">
        <f>ROUND((K16/J16*1000),0)</f>
        <v>1695</v>
      </c>
    </row>
    <row r="17" spans="1:12" ht="12.75">
      <c r="A17" s="28">
        <f>ROW(C14)</f>
        <v>14</v>
      </c>
      <c r="B17" s="21">
        <f>Kategorie!B33</f>
        <v>25</v>
      </c>
      <c r="C17" s="22" t="str">
        <f>Kategorie!C33</f>
        <v>Měřínský</v>
      </c>
      <c r="D17" s="22" t="str">
        <f>Kategorie!D33</f>
        <v>Jaroslav</v>
      </c>
      <c r="E17" s="22" t="str">
        <f>Kategorie!E33</f>
        <v>AK Perná</v>
      </c>
      <c r="F17" s="22">
        <f>Kategorie!F33</f>
        <v>1961</v>
      </c>
      <c r="G17" s="23" t="str">
        <f>Kategorie!G33</f>
        <v>MC</v>
      </c>
      <c r="H17" s="24">
        <f>Kategorie!H33</f>
        <v>0.02428240740740741</v>
      </c>
      <c r="I17" s="20">
        <f>Kategorie!I33</f>
        <v>16</v>
      </c>
      <c r="J17" s="25">
        <f>Kategorie!J33</f>
        <v>0.002856753812636166</v>
      </c>
      <c r="K17" s="25">
        <f>H17-$H$4</f>
        <v>0.004907407407407409</v>
      </c>
      <c r="L17" s="29">
        <f>ROUND((K17/J17*1000),0)</f>
        <v>1718</v>
      </c>
    </row>
    <row r="18" spans="1:12" ht="12.75">
      <c r="A18" s="28">
        <f>ROW(C15)</f>
        <v>15</v>
      </c>
      <c r="B18" s="21">
        <f>Kategorie!B23</f>
        <v>68</v>
      </c>
      <c r="C18" s="22" t="str">
        <f>Kategorie!C23</f>
        <v>Patočka</v>
      </c>
      <c r="D18" s="22" t="str">
        <f>Kategorie!D23</f>
        <v>Petr</v>
      </c>
      <c r="E18" s="22" t="str">
        <f>Kategorie!E23</f>
        <v>DINO Ivančice</v>
      </c>
      <c r="F18" s="22">
        <f>Kategorie!F23</f>
        <v>1963</v>
      </c>
      <c r="G18" s="23" t="str">
        <f>Kategorie!G23</f>
        <v>MB</v>
      </c>
      <c r="H18" s="24">
        <f>Kategorie!H23</f>
        <v>0.024363425925925927</v>
      </c>
      <c r="I18" s="20">
        <f>Kategorie!I23</f>
        <v>30</v>
      </c>
      <c r="J18" s="25">
        <f>Kategorie!J23</f>
        <v>0.002866285403050109</v>
      </c>
      <c r="K18" s="25">
        <f>H18-$H$4</f>
        <v>0.004988425925925927</v>
      </c>
      <c r="L18" s="29">
        <f>ROUND((K18/J18*1000),0)</f>
        <v>1740</v>
      </c>
    </row>
    <row r="19" spans="1:12" ht="12.75">
      <c r="A19" s="28">
        <f>ROW(C16)</f>
        <v>16</v>
      </c>
      <c r="B19" s="21">
        <f>Kategorie!B34</f>
        <v>34</v>
      </c>
      <c r="C19" s="22" t="str">
        <f>Kategorie!C34</f>
        <v>Suchý</v>
      </c>
      <c r="D19" s="22" t="str">
        <f>Kategorie!D34</f>
        <v>Karel</v>
      </c>
      <c r="E19" s="22" t="str">
        <f>Kategorie!E34</f>
        <v>Náměšť nad Oslavou</v>
      </c>
      <c r="F19" s="22">
        <f>Kategorie!F34</f>
        <v>1956</v>
      </c>
      <c r="G19" s="23" t="str">
        <f>Kategorie!G34</f>
        <v>MC</v>
      </c>
      <c r="H19" s="24">
        <f>Kategorie!H34</f>
        <v>0.02451388888888889</v>
      </c>
      <c r="I19" s="20">
        <f>Kategorie!I34</f>
        <v>15</v>
      </c>
      <c r="J19" s="25">
        <f>Kategorie!J34</f>
        <v>0.0028839869281045752</v>
      </c>
      <c r="K19" s="25">
        <f>H19-$H$4</f>
        <v>0.005138888888888891</v>
      </c>
      <c r="L19" s="29">
        <f>ROUND((K19/J19*1000),0)</f>
        <v>1782</v>
      </c>
    </row>
    <row r="20" spans="1:12" ht="12.75">
      <c r="A20" s="28">
        <f>ROW(C17)</f>
        <v>17</v>
      </c>
      <c r="B20" s="21">
        <f>Kategorie!B12</f>
        <v>47</v>
      </c>
      <c r="C20" s="22" t="str">
        <f>Kategorie!C12</f>
        <v>Bubla</v>
      </c>
      <c r="D20" s="22" t="str">
        <f>Kategorie!D12</f>
        <v>Michal</v>
      </c>
      <c r="E20" s="22" t="str">
        <f>Kategorie!E12</f>
        <v>Sever Brno</v>
      </c>
      <c r="F20" s="22">
        <f>Kategorie!F12</f>
        <v>1974</v>
      </c>
      <c r="G20" s="23" t="str">
        <f>Kategorie!G12</f>
        <v>MA</v>
      </c>
      <c r="H20" s="24">
        <f>Kategorie!H12</f>
        <v>0.02457175925925926</v>
      </c>
      <c r="I20" s="20">
        <f>Kategorie!I12</f>
        <v>13</v>
      </c>
      <c r="J20" s="25">
        <f>Kategorie!J12</f>
        <v>0.0028907952069716775</v>
      </c>
      <c r="K20" s="25">
        <f>H20-$H$4</f>
        <v>0.005196759259259259</v>
      </c>
      <c r="L20" s="29">
        <f>ROUND((K20/J20*1000),0)</f>
        <v>1798</v>
      </c>
    </row>
    <row r="21" spans="1:12" ht="12.75">
      <c r="A21" s="28">
        <f>ROW(C18)</f>
        <v>18</v>
      </c>
      <c r="B21" s="21">
        <f>Kategorie!B35</f>
        <v>37</v>
      </c>
      <c r="C21" s="22" t="str">
        <f>Kategorie!C35</f>
        <v>Marek</v>
      </c>
      <c r="D21" s="22" t="str">
        <f>Kategorie!D35</f>
        <v>Ludvík</v>
      </c>
      <c r="E21" s="22" t="str">
        <f>Kategorie!E35</f>
        <v>Popocatepetl Znojmo</v>
      </c>
      <c r="F21" s="22">
        <f>Kategorie!F35</f>
        <v>1958</v>
      </c>
      <c r="G21" s="23" t="str">
        <f>Kategorie!G35</f>
        <v>MC</v>
      </c>
      <c r="H21" s="24">
        <f>Kategorie!H35</f>
        <v>0.024618055555555556</v>
      </c>
      <c r="I21" s="20">
        <f>Kategorie!I35</f>
        <v>14</v>
      </c>
      <c r="J21" s="25">
        <f>Kategorie!J35</f>
        <v>0.0028962418300653597</v>
      </c>
      <c r="K21" s="25">
        <f>H21-$H$4</f>
        <v>0.005243055555555556</v>
      </c>
      <c r="L21" s="29">
        <f>ROUND((K21/J21*1000),0)</f>
        <v>1810</v>
      </c>
    </row>
    <row r="22" spans="1:12" ht="12.75">
      <c r="A22" s="28">
        <f>ROW(C19)</f>
        <v>19</v>
      </c>
      <c r="B22" s="21">
        <f>Kategorie!B24</f>
        <v>55</v>
      </c>
      <c r="C22" s="22" t="str">
        <f>Kategorie!C24</f>
        <v>Mrůzek</v>
      </c>
      <c r="D22" s="22" t="str">
        <f>Kategorie!D24</f>
        <v>Alexander</v>
      </c>
      <c r="E22" s="22" t="str">
        <f>Kategorie!E24</f>
        <v>Univerzita Brno</v>
      </c>
      <c r="F22" s="22">
        <f>Kategorie!F24</f>
        <v>1965</v>
      </c>
      <c r="G22" s="23" t="str">
        <f>Kategorie!G24</f>
        <v>MB</v>
      </c>
      <c r="H22" s="24">
        <f>Kategorie!H24</f>
        <v>0.024652777777777777</v>
      </c>
      <c r="I22" s="20">
        <f>Kategorie!I24</f>
        <v>25</v>
      </c>
      <c r="J22" s="25">
        <f>Kategorie!J24</f>
        <v>0.002900326797385621</v>
      </c>
      <c r="K22" s="25">
        <f>H22-$H$4</f>
        <v>0.005277777777777777</v>
      </c>
      <c r="L22" s="29">
        <f>ROUND((K22/J22*1000),0)</f>
        <v>1820</v>
      </c>
    </row>
    <row r="23" spans="1:12" ht="12.75">
      <c r="A23" s="28">
        <f>ROW(C20)</f>
        <v>20</v>
      </c>
      <c r="B23" s="21">
        <f>Kategorie!B25</f>
        <v>38</v>
      </c>
      <c r="C23" s="22" t="str">
        <f>Kategorie!C25</f>
        <v>Musil</v>
      </c>
      <c r="D23" s="22" t="str">
        <f>Kategorie!D25</f>
        <v>Josef</v>
      </c>
      <c r="E23" s="22" t="str">
        <f>Kategorie!E25</f>
        <v>Náměšť nad Oslavou</v>
      </c>
      <c r="F23" s="22">
        <f>Kategorie!F25</f>
        <v>1964</v>
      </c>
      <c r="G23" s="23" t="str">
        <f>Kategorie!G25</f>
        <v>MB</v>
      </c>
      <c r="H23" s="24">
        <f>Kategorie!H25</f>
        <v>0.024814814814814814</v>
      </c>
      <c r="I23" s="20">
        <f>Kategorie!I25</f>
        <v>21</v>
      </c>
      <c r="J23" s="25">
        <f>Kategorie!J25</f>
        <v>0.0029193899782135077</v>
      </c>
      <c r="K23" s="25">
        <f>H23-$H$4</f>
        <v>0.005439814814814814</v>
      </c>
      <c r="L23" s="29">
        <f>ROUND((K23/J23*1000),0)</f>
        <v>1863</v>
      </c>
    </row>
    <row r="24" spans="1:12" ht="12.75">
      <c r="A24" s="28">
        <f>ROW(C21)</f>
        <v>21</v>
      </c>
      <c r="B24" s="21">
        <f>Kategorie!B36</f>
        <v>24</v>
      </c>
      <c r="C24" s="22" t="str">
        <f>Kategorie!C36</f>
        <v>Všetula</v>
      </c>
      <c r="D24" s="22" t="str">
        <f>Kategorie!D36</f>
        <v>Jiří</v>
      </c>
      <c r="E24" s="22" t="str">
        <f>Kategorie!E36</f>
        <v>Moravský Krumlov</v>
      </c>
      <c r="F24" s="22">
        <f>Kategorie!F36</f>
        <v>1959</v>
      </c>
      <c r="G24" s="23" t="str">
        <f>Kategorie!G36</f>
        <v>MC</v>
      </c>
      <c r="H24" s="24">
        <f>Kategorie!H36</f>
        <v>0.02525462962962963</v>
      </c>
      <c r="I24" s="20">
        <f>Kategorie!I36</f>
        <v>13</v>
      </c>
      <c r="J24" s="25">
        <f>Kategorie!J36</f>
        <v>0.002971132897603486</v>
      </c>
      <c r="K24" s="25">
        <f>H24-$H$4</f>
        <v>0.0058796296296296305</v>
      </c>
      <c r="L24" s="29">
        <f>ROUND((K24/J24*1000),0)</f>
        <v>1979</v>
      </c>
    </row>
    <row r="25" spans="1:12" ht="12.75">
      <c r="A25" s="28">
        <f>ROW(C22)</f>
        <v>22</v>
      </c>
      <c r="B25" s="21">
        <f>Kategorie!B49</f>
        <v>15</v>
      </c>
      <c r="C25" s="22" t="str">
        <f>Kategorie!C49</f>
        <v>Tancerová</v>
      </c>
      <c r="D25" s="22" t="str">
        <f>Kategorie!D49</f>
        <v>Anna</v>
      </c>
      <c r="E25" s="22" t="str">
        <f>Kategorie!E49</f>
        <v>Sokol Prísnotice</v>
      </c>
      <c r="F25" s="22">
        <f>Kategorie!F49</f>
        <v>1994</v>
      </c>
      <c r="G25" s="23" t="str">
        <f>Kategorie!G49</f>
        <v>Ž</v>
      </c>
      <c r="H25" s="24">
        <f>Kategorie!H49</f>
        <v>0.025439814814814814</v>
      </c>
      <c r="I25" s="20">
        <f>Kategorie!I49</f>
        <v>25</v>
      </c>
      <c r="J25" s="25">
        <f>Kategorie!J49</f>
        <v>0.0029929193899782135</v>
      </c>
      <c r="K25" s="25">
        <f>H25-$H$4</f>
        <v>0.0060648148148148145</v>
      </c>
      <c r="L25" s="29">
        <f>ROUND((K25/J25*1000),0)</f>
        <v>2026</v>
      </c>
    </row>
    <row r="26" spans="1:12" ht="12.75">
      <c r="A26" s="28">
        <f>ROW(C23)</f>
        <v>23</v>
      </c>
      <c r="B26" s="21">
        <f>Kategorie!B13</f>
        <v>19</v>
      </c>
      <c r="C26" s="22" t="str">
        <f>Kategorie!C13</f>
        <v>Seitl</v>
      </c>
      <c r="D26" s="22" t="str">
        <f>Kategorie!D13</f>
        <v>Ondřej</v>
      </c>
      <c r="E26" s="22" t="str">
        <f>Kategorie!E13</f>
        <v>TJ Znojmo</v>
      </c>
      <c r="F26" s="22">
        <f>Kategorie!F13</f>
        <v>1996</v>
      </c>
      <c r="G26" s="23" t="str">
        <f>Kategorie!G13</f>
        <v>MA</v>
      </c>
      <c r="H26" s="24">
        <f>Kategorie!H13</f>
        <v>0.025590277777777778</v>
      </c>
      <c r="I26" s="20">
        <f>Kategorie!I13</f>
        <v>12</v>
      </c>
      <c r="J26" s="25">
        <f>Kategorie!J13</f>
        <v>0.0030106209150326797</v>
      </c>
      <c r="K26" s="25">
        <f>H26-$H$4</f>
        <v>0.006215277777777778</v>
      </c>
      <c r="L26" s="29">
        <f>ROUND((K26/J26*1000),0)</f>
        <v>2064</v>
      </c>
    </row>
    <row r="27" spans="1:12" ht="12.75">
      <c r="A27" s="28">
        <f>ROW(C24)</f>
        <v>24</v>
      </c>
      <c r="B27" s="21">
        <f>Kategorie!B14</f>
        <v>6</v>
      </c>
      <c r="C27" s="22" t="str">
        <f>Kategorie!C14</f>
        <v>Šmíd</v>
      </c>
      <c r="D27" s="22" t="str">
        <f>Kategorie!D14</f>
        <v>Jiří</v>
      </c>
      <c r="E27" s="22">
        <f>Kategorie!E14</f>
        <v>0</v>
      </c>
      <c r="F27" s="22">
        <f>Kategorie!F14</f>
        <v>1990</v>
      </c>
      <c r="G27" s="23" t="str">
        <f>Kategorie!G14</f>
        <v>MA</v>
      </c>
      <c r="H27" s="24">
        <f>Kategorie!H14</f>
        <v>0.025625</v>
      </c>
      <c r="I27" s="20">
        <f>Kategorie!I14</f>
        <v>11</v>
      </c>
      <c r="J27" s="25">
        <f>Kategorie!J14</f>
        <v>0.003014705882352941</v>
      </c>
      <c r="K27" s="25">
        <f>H27-$H$4</f>
        <v>0.006249999999999999</v>
      </c>
      <c r="L27" s="29">
        <f>ROUND((K27/J27*1000),0)</f>
        <v>2073</v>
      </c>
    </row>
    <row r="28" spans="1:12" ht="12.75">
      <c r="A28" s="28">
        <f>ROW(C25)</f>
        <v>25</v>
      </c>
      <c r="B28" s="21">
        <f>Kategorie!B15</f>
        <v>31</v>
      </c>
      <c r="C28" s="22" t="str">
        <f>Kategorie!C15</f>
        <v>Vajčner</v>
      </c>
      <c r="D28" s="22" t="str">
        <f>Kategorie!D15</f>
        <v>Jan</v>
      </c>
      <c r="E28" s="22" t="str">
        <f>Kategorie!E15</f>
        <v>NV Znojmo</v>
      </c>
      <c r="F28" s="22">
        <f>Kategorie!F15</f>
        <v>1977</v>
      </c>
      <c r="G28" s="23" t="str">
        <f>Kategorie!G15</f>
        <v>MA</v>
      </c>
      <c r="H28" s="24">
        <f>Kategorie!H15</f>
        <v>0.02564814814814815</v>
      </c>
      <c r="I28" s="20">
        <f>Kategorie!I15</f>
        <v>10</v>
      </c>
      <c r="J28" s="25">
        <f>Kategorie!J15</f>
        <v>0.0030174291938997824</v>
      </c>
      <c r="K28" s="25">
        <f>H28-$H$4</f>
        <v>0.006273148148148149</v>
      </c>
      <c r="L28" s="29">
        <f>ROUND((K28/J28*1000),0)</f>
        <v>2079</v>
      </c>
    </row>
    <row r="29" spans="1:12" ht="12.75">
      <c r="A29" s="28">
        <f>ROW(C26)</f>
        <v>26</v>
      </c>
      <c r="B29" s="21">
        <f>Kategorie!B50</f>
        <v>18</v>
      </c>
      <c r="C29" s="22" t="str">
        <f>Kategorie!C50</f>
        <v>Horáková</v>
      </c>
      <c r="D29" s="22" t="str">
        <f>Kategorie!D50</f>
        <v>Šárka</v>
      </c>
      <c r="E29" s="22" t="str">
        <f>Kategorie!E50</f>
        <v>Sokol Prštice</v>
      </c>
      <c r="F29" s="22">
        <f>Kategorie!F50</f>
        <v>1977</v>
      </c>
      <c r="G29" s="23" t="str">
        <f>Kategorie!G50</f>
        <v>Ž</v>
      </c>
      <c r="H29" s="24">
        <f>Kategorie!H50</f>
        <v>0.025810185185185186</v>
      </c>
      <c r="I29" s="20">
        <f>Kategorie!I50</f>
        <v>21</v>
      </c>
      <c r="J29" s="25">
        <f>Kategorie!J50</f>
        <v>0.003036492374727669</v>
      </c>
      <c r="K29" s="25">
        <f>H29-$H$4</f>
        <v>0.006435185185185186</v>
      </c>
      <c r="L29" s="29">
        <f>ROUND((K29/J29*1000),0)</f>
        <v>2119</v>
      </c>
    </row>
    <row r="30" spans="1:12" ht="12.75">
      <c r="A30" s="28">
        <f>ROW(C27)</f>
        <v>27</v>
      </c>
      <c r="B30" s="21">
        <f>Kategorie!B16</f>
        <v>14</v>
      </c>
      <c r="C30" s="22" t="str">
        <f>Kategorie!C16</f>
        <v>Štefanik</v>
      </c>
      <c r="D30" s="22" t="str">
        <f>Kategorie!D16</f>
        <v>Martin</v>
      </c>
      <c r="E30" s="22" t="str">
        <f>Kategorie!E16</f>
        <v>Sokol Přísnotice</v>
      </c>
      <c r="F30" s="22">
        <f>Kategorie!F16</f>
        <v>1981</v>
      </c>
      <c r="G30" s="23" t="str">
        <f>Kategorie!G16</f>
        <v>MA</v>
      </c>
      <c r="H30" s="24">
        <f>Kategorie!H16</f>
        <v>0.025949074074074076</v>
      </c>
      <c r="I30" s="20">
        <f>Kategorie!I16</f>
        <v>9</v>
      </c>
      <c r="J30" s="25">
        <f>Kategorie!J16</f>
        <v>0.003052832244008715</v>
      </c>
      <c r="K30" s="25">
        <f>H30-$H$4</f>
        <v>0.006574074074074076</v>
      </c>
      <c r="L30" s="29">
        <f>ROUND((K30/J30*1000),0)</f>
        <v>2153</v>
      </c>
    </row>
    <row r="31" spans="1:12" ht="12.75">
      <c r="A31" s="28">
        <f>ROW(C28)</f>
        <v>28</v>
      </c>
      <c r="B31" s="21">
        <f>Kategorie!B55</f>
        <v>28</v>
      </c>
      <c r="C31" s="22" t="str">
        <f>Kategorie!C55</f>
        <v>Divišová</v>
      </c>
      <c r="D31" s="22" t="str">
        <f>Kategorie!D55</f>
        <v>Silvie</v>
      </c>
      <c r="E31" s="22" t="str">
        <f>Kategorie!E55</f>
        <v>Moravský Krumlov</v>
      </c>
      <c r="F31" s="22">
        <f>Kategorie!F55</f>
        <v>1975</v>
      </c>
      <c r="G31" s="23" t="str">
        <f>Kategorie!G55</f>
        <v>Ž</v>
      </c>
      <c r="H31" s="24">
        <f>Kategorie!H55</f>
        <v>0.02616898148148148</v>
      </c>
      <c r="I31" s="20">
        <f>Kategorie!I55</f>
        <v>18</v>
      </c>
      <c r="J31" s="25">
        <f>Kategorie!J55</f>
        <v>0.0030787037037037037</v>
      </c>
      <c r="K31" s="25">
        <f>H31-$H$4</f>
        <v>0.006793981481481481</v>
      </c>
      <c r="L31" s="29">
        <f>ROUND((K31/J31*1000),0)</f>
        <v>2207</v>
      </c>
    </row>
    <row r="32" spans="1:12" ht="12.75">
      <c r="A32" s="28">
        <f>ROW(C29)</f>
        <v>29</v>
      </c>
      <c r="B32" s="21">
        <f>Kategorie!B37</f>
        <v>59</v>
      </c>
      <c r="C32" s="22" t="str">
        <f>Kategorie!C37</f>
        <v>Pilát</v>
      </c>
      <c r="D32" s="22" t="str">
        <f>Kategorie!D37</f>
        <v>Zdeněk</v>
      </c>
      <c r="E32" s="22" t="str">
        <f>Kategorie!E37</f>
        <v>SK Okříšky</v>
      </c>
      <c r="F32" s="22">
        <f>Kategorie!F37</f>
        <v>1958</v>
      </c>
      <c r="G32" s="23" t="str">
        <f>Kategorie!G37</f>
        <v>MC</v>
      </c>
      <c r="H32" s="24">
        <f>Kategorie!H37</f>
        <v>0.026226851851851852</v>
      </c>
      <c r="I32" s="20">
        <f>Kategorie!I37</f>
        <v>12</v>
      </c>
      <c r="J32" s="25">
        <f>Kategorie!J37</f>
        <v>0.003085511982570806</v>
      </c>
      <c r="K32" s="25">
        <f>H32-$H$4</f>
        <v>0.006851851851851852</v>
      </c>
      <c r="L32" s="29">
        <f>ROUND((K32/J32*1000),0)</f>
        <v>2221</v>
      </c>
    </row>
    <row r="33" spans="1:12" ht="12.75">
      <c r="A33" s="28">
        <f>ROW(C30)</f>
        <v>30</v>
      </c>
      <c r="B33" s="21">
        <f>Kategorie!B26</f>
        <v>53</v>
      </c>
      <c r="C33" s="22" t="str">
        <f>Kategorie!C26</f>
        <v>Mika</v>
      </c>
      <c r="D33" s="22" t="str">
        <f>Kategorie!D26</f>
        <v>Ivo</v>
      </c>
      <c r="E33" s="22" t="str">
        <f>Kategorie!E26</f>
        <v>Brno</v>
      </c>
      <c r="F33" s="22">
        <f>Kategorie!F26</f>
        <v>1966</v>
      </c>
      <c r="G33" s="23" t="str">
        <f>Kategorie!G26</f>
        <v>MB</v>
      </c>
      <c r="H33" s="24">
        <f>Kategorie!H26</f>
        <v>0.026331018518518517</v>
      </c>
      <c r="I33" s="20">
        <f>Kategorie!I26</f>
        <v>18</v>
      </c>
      <c r="J33" s="25">
        <f>Kategorie!J26</f>
        <v>0.0030977668845315904</v>
      </c>
      <c r="K33" s="25">
        <f>H33-$H$4</f>
        <v>0.006956018518518518</v>
      </c>
      <c r="L33" s="29">
        <f>ROUND((K33/J33*1000),0)</f>
        <v>2245</v>
      </c>
    </row>
    <row r="34" spans="1:12" ht="12.75">
      <c r="A34" s="28">
        <f>ROW(C31)</f>
        <v>31</v>
      </c>
      <c r="B34" s="21">
        <f>Kategorie!B43</f>
        <v>30</v>
      </c>
      <c r="C34" s="22" t="str">
        <f>Kategorie!C43</f>
        <v>Bobek</v>
      </c>
      <c r="D34" s="22" t="str">
        <f>Kategorie!D43</f>
        <v>Josef</v>
      </c>
      <c r="E34" s="22" t="str">
        <f>Kategorie!E43</f>
        <v>TJ Znojmo</v>
      </c>
      <c r="F34" s="22">
        <f>Kategorie!F43</f>
        <v>1949</v>
      </c>
      <c r="G34" s="23" t="str">
        <f>Kategorie!G43</f>
        <v>MD</v>
      </c>
      <c r="H34" s="24">
        <f>Kategorie!H43</f>
        <v>0.026574074074074073</v>
      </c>
      <c r="I34" s="20">
        <f>Kategorie!I43</f>
        <v>25</v>
      </c>
      <c r="J34" s="25">
        <f>Kategorie!J43</f>
        <v>0.00312636165577342</v>
      </c>
      <c r="K34" s="25">
        <f>H34-$H$4</f>
        <v>0.007199074074074073</v>
      </c>
      <c r="L34" s="29">
        <f>ROUND((K34/J34*1000),0)</f>
        <v>2303</v>
      </c>
    </row>
    <row r="35" spans="1:12" ht="12.75">
      <c r="A35" s="28">
        <f>ROW(C32)</f>
        <v>32</v>
      </c>
      <c r="B35" s="21">
        <f>Kategorie!B44</f>
        <v>33</v>
      </c>
      <c r="C35" s="22" t="str">
        <f>Kategorie!C44</f>
        <v>Hanák</v>
      </c>
      <c r="D35" s="22" t="str">
        <f>Kategorie!D44</f>
        <v>Albín</v>
      </c>
      <c r="E35" s="22" t="str">
        <f>Kategorie!E44</f>
        <v>Brno Útěchov</v>
      </c>
      <c r="F35" s="22">
        <f>Kategorie!F44</f>
        <v>1951</v>
      </c>
      <c r="G35" s="23" t="str">
        <f>Kategorie!G44</f>
        <v>MD</v>
      </c>
      <c r="H35" s="24">
        <f>Kategorie!H44</f>
        <v>0.027118055555555555</v>
      </c>
      <c r="I35" s="20">
        <f>Kategorie!I44</f>
        <v>21</v>
      </c>
      <c r="J35" s="25">
        <f>Kategorie!J44</f>
        <v>0.003190359477124183</v>
      </c>
      <c r="K35" s="25">
        <f>H35-$H$4</f>
        <v>0.007743055555555555</v>
      </c>
      <c r="L35" s="29">
        <f>ROUND((K35/J35*1000),0)</f>
        <v>2427</v>
      </c>
    </row>
    <row r="36" spans="1:12" ht="12.75">
      <c r="A36" s="28">
        <f>ROW(C33)</f>
        <v>33</v>
      </c>
      <c r="B36" s="21">
        <f>Kategorie!B17</f>
        <v>13</v>
      </c>
      <c r="C36" s="22" t="str">
        <f>Kategorie!C17</f>
        <v>Kuben</v>
      </c>
      <c r="D36" s="22" t="str">
        <f>Kategorie!D17</f>
        <v>Karel</v>
      </c>
      <c r="E36" s="22" t="str">
        <f>Kategorie!E17</f>
        <v>Znojmo</v>
      </c>
      <c r="F36" s="22">
        <f>Kategorie!F17</f>
        <v>1976</v>
      </c>
      <c r="G36" s="23" t="str">
        <f>Kategorie!G17</f>
        <v>MA</v>
      </c>
      <c r="H36" s="24">
        <f>Kategorie!H17</f>
        <v>0.027962962962962964</v>
      </c>
      <c r="I36" s="20">
        <f>Kategorie!I17</f>
        <v>8</v>
      </c>
      <c r="J36" s="25">
        <f>Kategorie!J17</f>
        <v>0.003289760348583878</v>
      </c>
      <c r="K36" s="25">
        <f>H36-$H$4</f>
        <v>0.008587962962962964</v>
      </c>
      <c r="L36" s="29">
        <f>ROUND((K36/J36*1000),0)</f>
        <v>2611</v>
      </c>
    </row>
    <row r="37" spans="1:12" ht="12.75">
      <c r="A37" s="28">
        <f>ROW(C34)</f>
        <v>34</v>
      </c>
      <c r="B37" s="21">
        <f>Kategorie!B38</f>
        <v>44</v>
      </c>
      <c r="C37" s="22" t="str">
        <f>Kategorie!C38</f>
        <v>Malinkovič</v>
      </c>
      <c r="D37" s="22" t="str">
        <f>Kategorie!D38</f>
        <v>Petr</v>
      </c>
      <c r="E37" s="22" t="str">
        <f>Kategorie!E38</f>
        <v>Břeclav</v>
      </c>
      <c r="F37" s="22">
        <f>Kategorie!F38</f>
        <v>1960</v>
      </c>
      <c r="G37" s="23" t="str">
        <f>Kategorie!G38</f>
        <v>MC</v>
      </c>
      <c r="H37" s="24">
        <f>Kategorie!H38</f>
        <v>0.028125</v>
      </c>
      <c r="I37" s="20">
        <f>Kategorie!I38</f>
        <v>11</v>
      </c>
      <c r="J37" s="25">
        <f>Kategorie!J38</f>
        <v>0.0033088235294117647</v>
      </c>
      <c r="K37" s="25">
        <f>H37-$H$4</f>
        <v>0.00875</v>
      </c>
      <c r="L37" s="29">
        <f>ROUND((K37/J37*1000),0)</f>
        <v>2644</v>
      </c>
    </row>
    <row r="38" spans="1:12" ht="12.75">
      <c r="A38" s="28">
        <f>ROW(C35)</f>
        <v>35</v>
      </c>
      <c r="B38" s="21">
        <f>Kategorie!B18</f>
        <v>61</v>
      </c>
      <c r="C38" s="22" t="str">
        <f>Kategorie!C18</f>
        <v>Schlesinger</v>
      </c>
      <c r="D38" s="22" t="str">
        <f>Kategorie!D18</f>
        <v>Vít</v>
      </c>
      <c r="E38" s="22" t="str">
        <f>Kategorie!E18</f>
        <v>TK Čeladná</v>
      </c>
      <c r="F38" s="22">
        <f>Kategorie!F18</f>
        <v>1985</v>
      </c>
      <c r="G38" s="23" t="str">
        <f>Kategorie!G18</f>
        <v>MA</v>
      </c>
      <c r="H38" s="24">
        <f>Kategorie!H18</f>
        <v>0.028333333333333332</v>
      </c>
      <c r="I38" s="20">
        <f>Kategorie!I18</f>
        <v>7</v>
      </c>
      <c r="J38" s="25">
        <f>Kategorie!J18</f>
        <v>0.003333333333333333</v>
      </c>
      <c r="K38" s="25">
        <f>H38-$H$4</f>
        <v>0.008958333333333332</v>
      </c>
      <c r="L38" s="29">
        <f>ROUND((K38/J38*1000),0)</f>
        <v>2688</v>
      </c>
    </row>
    <row r="39" spans="1:12" ht="12.75">
      <c r="A39" s="28">
        <f>ROW(C36)</f>
        <v>36</v>
      </c>
      <c r="B39" s="21">
        <f>Kategorie!B45</f>
        <v>11</v>
      </c>
      <c r="C39" s="22" t="str">
        <f>Kategorie!C45</f>
        <v>Kubíček</v>
      </c>
      <c r="D39" s="22" t="str">
        <f>Kategorie!D45</f>
        <v>František</v>
      </c>
      <c r="E39" s="22" t="str">
        <f>Kategorie!E45</f>
        <v>Relax Dobré Pole</v>
      </c>
      <c r="F39" s="22">
        <f>Kategorie!F45</f>
        <v>1946</v>
      </c>
      <c r="G39" s="23" t="str">
        <f>Kategorie!G45</f>
        <v>MD</v>
      </c>
      <c r="H39" s="24">
        <f>Kategorie!H45</f>
        <v>0.028391203703703703</v>
      </c>
      <c r="I39" s="20">
        <f>Kategorie!I45</f>
        <v>18</v>
      </c>
      <c r="J39" s="25">
        <f>Kategorie!J45</f>
        <v>0.0033401416122004358</v>
      </c>
      <c r="K39" s="25">
        <f>H39-$H$4</f>
        <v>0.009016203703703703</v>
      </c>
      <c r="L39" s="29">
        <f>ROUND((K39/J39*1000),0)</f>
        <v>2699</v>
      </c>
    </row>
    <row r="40" spans="1:12" ht="12.75">
      <c r="A40" s="28">
        <f>ROW(C37)</f>
        <v>37</v>
      </c>
      <c r="B40" s="21">
        <f>Kategorie!B56</f>
        <v>41</v>
      </c>
      <c r="C40" s="22" t="str">
        <f>Kategorie!C56</f>
        <v>Bulantová</v>
      </c>
      <c r="D40" s="22" t="str">
        <f>Kategorie!D56</f>
        <v>Tamara</v>
      </c>
      <c r="E40" s="22" t="str">
        <f>Kategorie!E56</f>
        <v>Znojmo</v>
      </c>
      <c r="F40" s="22">
        <f>Kategorie!F56</f>
        <v>1966</v>
      </c>
      <c r="G40" s="23" t="str">
        <f>Kategorie!G56</f>
        <v>Ž</v>
      </c>
      <c r="H40" s="24">
        <f>Kategorie!H56</f>
        <v>0.028738425925925924</v>
      </c>
      <c r="I40" s="20">
        <f>Kategorie!I56</f>
        <v>16</v>
      </c>
      <c r="J40" s="25">
        <f>Kategorie!J56</f>
        <v>0.00338099128540305</v>
      </c>
      <c r="K40" s="25">
        <f>H40-$H$4</f>
        <v>0.009363425925925924</v>
      </c>
      <c r="L40" s="29">
        <f>ROUND((K40/J40*1000),0)</f>
        <v>2769</v>
      </c>
    </row>
    <row r="41" spans="1:12" ht="12.75">
      <c r="A41" s="28">
        <f>ROW(C38)</f>
        <v>38</v>
      </c>
      <c r="B41" s="21">
        <f>Kategorie!B39</f>
        <v>52</v>
      </c>
      <c r="C41" s="22" t="str">
        <f>Kategorie!C39</f>
        <v>Řiháček</v>
      </c>
      <c r="D41" s="22" t="str">
        <f>Kategorie!D39</f>
        <v>Zdeněk</v>
      </c>
      <c r="E41" s="22" t="str">
        <f>Kategorie!E39</f>
        <v>Miroslav</v>
      </c>
      <c r="F41" s="22">
        <f>Kategorie!F39</f>
        <v>1960</v>
      </c>
      <c r="G41" s="23" t="str">
        <f>Kategorie!G39</f>
        <v>MC</v>
      </c>
      <c r="H41" s="24">
        <f>Kategorie!H39</f>
        <v>0.02929398148148148</v>
      </c>
      <c r="I41" s="20">
        <f>Kategorie!I39</f>
        <v>10</v>
      </c>
      <c r="J41" s="25">
        <f>Kategorie!J39</f>
        <v>0.003446350762527233</v>
      </c>
      <c r="K41" s="25">
        <f>H41-$H$4</f>
        <v>0.00991898148148148</v>
      </c>
      <c r="L41" s="29">
        <f>ROUND((K41/J41*1000),0)</f>
        <v>2878</v>
      </c>
    </row>
    <row r="42" spans="1:12" ht="12.75">
      <c r="A42" s="28">
        <f>ROW(C39)</f>
        <v>39</v>
      </c>
      <c r="B42" s="21">
        <f>Kategorie!B57</f>
        <v>60</v>
      </c>
      <c r="C42" s="22" t="str">
        <f>Kategorie!C57</f>
        <v>Kocandová</v>
      </c>
      <c r="D42" s="22" t="str">
        <f>Kategorie!D57</f>
        <v>Šárka</v>
      </c>
      <c r="E42" s="22" t="str">
        <f>Kategorie!E57</f>
        <v>Orel Rakšice Moravský Krumlov</v>
      </c>
      <c r="F42" s="22">
        <f>Kategorie!F57</f>
        <v>1976</v>
      </c>
      <c r="G42" s="23" t="str">
        <f>Kategorie!G57</f>
        <v>Ž</v>
      </c>
      <c r="H42" s="24">
        <f>Kategorie!H57</f>
        <v>0.030162037037037036</v>
      </c>
      <c r="I42" s="20">
        <f>Kategorie!I57</f>
        <v>15</v>
      </c>
      <c r="J42" s="25">
        <f>Kategorie!J57</f>
        <v>0.0035484749455337687</v>
      </c>
      <c r="K42" s="25">
        <f>H42-$H$4</f>
        <v>0.010787037037037036</v>
      </c>
      <c r="L42" s="29">
        <f>ROUND((K42/J42*1000),0)</f>
        <v>3040</v>
      </c>
    </row>
    <row r="43" spans="1:12" ht="12.75">
      <c r="A43" s="28">
        <f>ROW(C40)</f>
        <v>40</v>
      </c>
      <c r="B43" s="21">
        <f>Kategorie!B58</f>
        <v>57</v>
      </c>
      <c r="C43" s="22" t="str">
        <f>Kategorie!C58</f>
        <v>Vančurová</v>
      </c>
      <c r="D43" s="22" t="str">
        <f>Kategorie!D58</f>
        <v>Hana</v>
      </c>
      <c r="E43" s="22" t="str">
        <f>Kategorie!E58</f>
        <v>Orel Rakšice Moravský Krumlov</v>
      </c>
      <c r="F43" s="22">
        <f>Kategorie!F58</f>
        <v>1971</v>
      </c>
      <c r="G43" s="23" t="str">
        <f>Kategorie!G58</f>
        <v>Ž</v>
      </c>
      <c r="H43" s="24">
        <f>Kategorie!H58</f>
        <v>0.03017361111111111</v>
      </c>
      <c r="I43" s="20">
        <f>Kategorie!I58</f>
        <v>14</v>
      </c>
      <c r="J43" s="25">
        <f>Kategorie!J58</f>
        <v>0.003549836601307189</v>
      </c>
      <c r="K43" s="25">
        <f>H43-$H$4</f>
        <v>0.01079861111111111</v>
      </c>
      <c r="L43" s="29">
        <f>ROUND((K43/J43*1000),0)</f>
        <v>3042</v>
      </c>
    </row>
    <row r="44" spans="1:12" ht="12.75">
      <c r="A44" s="28">
        <f>ROW(C41)</f>
        <v>41</v>
      </c>
      <c r="B44" s="21">
        <f>Kategorie!B19</f>
        <v>50</v>
      </c>
      <c r="C44" s="22" t="str">
        <f>Kategorie!C19</f>
        <v>Svoboda</v>
      </c>
      <c r="D44" s="22" t="str">
        <f>Kategorie!D19</f>
        <v>Ivo</v>
      </c>
      <c r="E44" s="22" t="str">
        <f>Kategorie!E19</f>
        <v>Znojmo</v>
      </c>
      <c r="F44" s="22">
        <f>Kategorie!F19</f>
        <v>1978</v>
      </c>
      <c r="G44" s="23" t="str">
        <f>Kategorie!G19</f>
        <v>MA</v>
      </c>
      <c r="H44" s="24">
        <f>Kategorie!H19</f>
        <v>0.03023148148148148</v>
      </c>
      <c r="I44" s="20">
        <f>Kategorie!I19</f>
        <v>6</v>
      </c>
      <c r="J44" s="25">
        <f>Kategorie!J19</f>
        <v>0.003556644880174292</v>
      </c>
      <c r="K44" s="25">
        <f>H44-$H$4</f>
        <v>0.01085648148148148</v>
      </c>
      <c r="L44" s="29">
        <f>ROUND((K44/J44*1000),0)</f>
        <v>3052</v>
      </c>
    </row>
    <row r="45" spans="1:12" ht="12.75">
      <c r="A45" s="28">
        <f>ROW(C42)</f>
        <v>42</v>
      </c>
      <c r="B45" s="21">
        <f>Kategorie!B20</f>
        <v>39</v>
      </c>
      <c r="C45" s="22" t="str">
        <f>Kategorie!C20</f>
        <v>Hubáček</v>
      </c>
      <c r="D45" s="22" t="str">
        <f>Kategorie!D20</f>
        <v>Radim</v>
      </c>
      <c r="E45" s="22" t="str">
        <f>Kategorie!E20</f>
        <v>Popocatepetl Znojmo</v>
      </c>
      <c r="F45" s="22">
        <f>Kategorie!F20</f>
        <v>1982</v>
      </c>
      <c r="G45" s="23" t="str">
        <f>Kategorie!G20</f>
        <v>MA</v>
      </c>
      <c r="H45" s="24">
        <f>Kategorie!H20</f>
        <v>0.03135416666666667</v>
      </c>
      <c r="I45" s="20">
        <f>Kategorie!I20</f>
        <v>5</v>
      </c>
      <c r="J45" s="25">
        <f>Kategorie!J20</f>
        <v>0.0036887254901960785</v>
      </c>
      <c r="K45" s="25">
        <f>H45-$H$4</f>
        <v>0.01197916666666667</v>
      </c>
      <c r="L45" s="29">
        <f>ROUND((K45/J45*1000),0)</f>
        <v>3248</v>
      </c>
    </row>
    <row r="46" spans="1:12" ht="12.75">
      <c r="A46" s="28">
        <f>ROW(C43)</f>
        <v>43</v>
      </c>
      <c r="B46" s="21">
        <f>Kategorie!B51</f>
        <v>69</v>
      </c>
      <c r="C46" s="22" t="str">
        <f>Kategorie!C51</f>
        <v>Homolková</v>
      </c>
      <c r="D46" s="22" t="str">
        <f>Kategorie!D51</f>
        <v>Renata</v>
      </c>
      <c r="E46" s="22" t="str">
        <f>Kategorie!E51</f>
        <v>TK Čeladná</v>
      </c>
      <c r="F46" s="22">
        <f>Kategorie!F51</f>
        <v>1983</v>
      </c>
      <c r="G46" s="23" t="str">
        <f>Kategorie!G51</f>
        <v>Ž</v>
      </c>
      <c r="H46" s="24">
        <f>Kategorie!H51</f>
        <v>0.03241898148148148</v>
      </c>
      <c r="I46" s="20">
        <f>Kategorie!I51</f>
        <v>13</v>
      </c>
      <c r="J46" s="25">
        <f>Kategorie!J51</f>
        <v>0.003813997821350762</v>
      </c>
      <c r="K46" s="25">
        <f>H46-$H$4</f>
        <v>0.01304398148148148</v>
      </c>
      <c r="L46" s="29">
        <f>ROUND((K46/J46*1000),0)</f>
        <v>3420</v>
      </c>
    </row>
    <row r="47" spans="1:12" ht="12.75">
      <c r="A47" s="28">
        <f>ROW(C44)</f>
        <v>44</v>
      </c>
      <c r="B47" s="21">
        <f>Kategorie!B21</f>
        <v>16</v>
      </c>
      <c r="C47" s="22" t="str">
        <f>Kategorie!C21</f>
        <v>Kutina</v>
      </c>
      <c r="D47" s="22" t="str">
        <f>Kategorie!D21</f>
        <v>Josef</v>
      </c>
      <c r="E47" s="22" t="str">
        <f>Kategorie!E21</f>
        <v>CKK Znojmo</v>
      </c>
      <c r="F47" s="22">
        <f>Kategorie!F21</f>
        <v>1986</v>
      </c>
      <c r="G47" s="23" t="str">
        <f>Kategorie!G21</f>
        <v>MA</v>
      </c>
      <c r="H47" s="24">
        <f>Kategorie!H21</f>
        <v>0.032442129629629626</v>
      </c>
      <c r="I47" s="20">
        <f>Kategorie!I21</f>
        <v>4</v>
      </c>
      <c r="J47" s="25">
        <f>Kategorie!J21</f>
        <v>0.003816721132897603</v>
      </c>
      <c r="K47" s="25">
        <f>H47-$H$4</f>
        <v>0.013067129629629626</v>
      </c>
      <c r="L47" s="29">
        <f>ROUND((K47/J47*1000),0)</f>
        <v>3424</v>
      </c>
    </row>
    <row r="48" spans="1:12" ht="12.75">
      <c r="A48" s="28">
        <f>ROW(C45)</f>
        <v>45</v>
      </c>
      <c r="B48" s="21">
        <f>Kategorie!B40</f>
        <v>22</v>
      </c>
      <c r="C48" s="22" t="str">
        <f>Kategorie!C40</f>
        <v>Musil</v>
      </c>
      <c r="D48" s="22" t="str">
        <f>Kategorie!D40</f>
        <v>Jaroslav</v>
      </c>
      <c r="E48" s="22" t="str">
        <f>Kategorie!E40</f>
        <v>Moravský Krumlov</v>
      </c>
      <c r="F48" s="22">
        <f>Kategorie!F40</f>
        <v>1957</v>
      </c>
      <c r="G48" s="23" t="str">
        <f>Kategorie!G40</f>
        <v>MC</v>
      </c>
      <c r="H48" s="24">
        <f>Kategorie!H40</f>
        <v>0.032719907407407406</v>
      </c>
      <c r="I48" s="20">
        <f>Kategorie!I40</f>
        <v>9</v>
      </c>
      <c r="J48" s="25">
        <f>Kategorie!J40</f>
        <v>0.003849400871459695</v>
      </c>
      <c r="K48" s="25">
        <f>H48-$H$4</f>
        <v>0.013344907407407406</v>
      </c>
      <c r="L48" s="29">
        <f>ROUND((K48/J48*1000),0)</f>
        <v>3467</v>
      </c>
    </row>
    <row r="49" spans="1:12" ht="12.75">
      <c r="A49" s="28">
        <f>ROW(C46)</f>
        <v>46</v>
      </c>
      <c r="B49" s="21">
        <f>Kategorie!B46</f>
        <v>32</v>
      </c>
      <c r="C49" s="22" t="str">
        <f>Kategorie!C46</f>
        <v>Sedláček</v>
      </c>
      <c r="D49" s="22" t="str">
        <f>Kategorie!D46</f>
        <v>Jozef</v>
      </c>
      <c r="E49" s="22" t="str">
        <f>Kategorie!E46</f>
        <v>Boleráz</v>
      </c>
      <c r="F49" s="22">
        <f>Kategorie!F46</f>
        <v>1939</v>
      </c>
      <c r="G49" s="23" t="str">
        <f>Kategorie!G46</f>
        <v>MD</v>
      </c>
      <c r="H49" s="24">
        <f>Kategorie!H46</f>
        <v>0.033449074074074076</v>
      </c>
      <c r="I49" s="20">
        <f>Kategorie!I46</f>
        <v>30</v>
      </c>
      <c r="J49" s="25">
        <f>Kategorie!J46</f>
        <v>0.003935185185185186</v>
      </c>
      <c r="K49" s="25">
        <f>H49-$H$4</f>
        <v>0.014074074074074076</v>
      </c>
      <c r="L49" s="29">
        <f>ROUND((K49/J49*1000),0)</f>
        <v>3576</v>
      </c>
    </row>
    <row r="50" spans="1:12" ht="12.75">
      <c r="A50" s="28">
        <f>ROW(C47)</f>
        <v>47</v>
      </c>
      <c r="B50" s="21">
        <f>Kategorie!B52</f>
        <v>54</v>
      </c>
      <c r="C50" s="22" t="str">
        <f>Kategorie!C52</f>
        <v>Veselá</v>
      </c>
      <c r="D50" s="22" t="str">
        <f>Kategorie!D52</f>
        <v>Hana</v>
      </c>
      <c r="E50" s="22" t="str">
        <f>Kategorie!E52</f>
        <v>Hradiště</v>
      </c>
      <c r="F50" s="22">
        <f>Kategorie!F52</f>
        <v>1982</v>
      </c>
      <c r="G50" s="23" t="str">
        <f>Kategorie!G52</f>
        <v>Ž</v>
      </c>
      <c r="H50" s="24">
        <f>Kategorie!H52</f>
        <v>0.0341087962962963</v>
      </c>
      <c r="I50" s="20">
        <f>Kategorie!I52</f>
        <v>12</v>
      </c>
      <c r="J50" s="25">
        <f>Kategorie!J52</f>
        <v>0.004012799564270152</v>
      </c>
      <c r="K50" s="25">
        <f>H50-$H$4</f>
        <v>0.014733796296296297</v>
      </c>
      <c r="L50" s="29">
        <f>ROUND((K50/J50*1000),0)</f>
        <v>3672</v>
      </c>
    </row>
    <row r="51" spans="1:12" ht="12.75">
      <c r="A51" s="28">
        <f>ROW(C48)</f>
        <v>48</v>
      </c>
      <c r="B51" s="21">
        <f>Kategorie!B47</f>
        <v>29</v>
      </c>
      <c r="C51" s="22" t="str">
        <f>Kategorie!C47</f>
        <v>Nechvátal</v>
      </c>
      <c r="D51" s="22" t="str">
        <f>Kategorie!D47</f>
        <v>Jan</v>
      </c>
      <c r="E51" s="22" t="str">
        <f>Kategorie!E47</f>
        <v>Spartak Třebíč</v>
      </c>
      <c r="F51" s="22">
        <f>Kategorie!F47</f>
        <v>1935</v>
      </c>
      <c r="G51" s="23" t="str">
        <f>Kategorie!G47</f>
        <v>MD</v>
      </c>
      <c r="H51" s="24">
        <f>Kategorie!H47</f>
        <v>0.03498842592592592</v>
      </c>
      <c r="I51" s="20">
        <f>Kategorie!I47</f>
        <v>25</v>
      </c>
      <c r="J51" s="25">
        <f>Kategorie!J47</f>
        <v>0.004116285403050109</v>
      </c>
      <c r="K51" s="25">
        <f>H51-$H$4</f>
        <v>0.015613425925925923</v>
      </c>
      <c r="L51" s="29">
        <f>ROUND((K51/J51*1000),0)</f>
        <v>3793</v>
      </c>
    </row>
    <row r="52" spans="1:12" ht="12.75">
      <c r="A52" s="28">
        <f>ROW(C49)</f>
        <v>49</v>
      </c>
      <c r="B52" s="21">
        <f>Kategorie!B27</f>
        <v>43</v>
      </c>
      <c r="C52" s="22" t="str">
        <f>Kategorie!C27</f>
        <v>Nechvátal</v>
      </c>
      <c r="D52" s="22" t="str">
        <f>Kategorie!D27</f>
        <v>Jiří</v>
      </c>
      <c r="E52" s="22" t="str">
        <f>Kategorie!E27</f>
        <v>Třebíč</v>
      </c>
      <c r="F52" s="22">
        <f>Kategorie!F27</f>
        <v>1968</v>
      </c>
      <c r="G52" s="23" t="str">
        <f>Kategorie!G27</f>
        <v>MB</v>
      </c>
      <c r="H52" s="24">
        <f>Kategorie!H27</f>
        <v>0.035</v>
      </c>
      <c r="I52" s="20">
        <f>Kategorie!I27</f>
        <v>16</v>
      </c>
      <c r="J52" s="25">
        <f>Kategorie!J27</f>
        <v>0.00411764705882353</v>
      </c>
      <c r="K52" s="25">
        <f>H52-$H$4</f>
        <v>0.015625000000000003</v>
      </c>
      <c r="L52" s="29">
        <f>ROUND((K52/J52*1000),0)</f>
        <v>3795</v>
      </c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90" zoomScaleNormal="90" workbookViewId="0" topLeftCell="A1">
      <selection activeCell="G9" sqref="G9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6.25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7.25">
      <c r="A1" s="2" t="str">
        <f>'Absol.poř.'!A1</f>
        <v>1.z. ZBP - Krumlovský běh 22.10.2011</v>
      </c>
      <c r="B1" s="3"/>
      <c r="C1" s="3"/>
      <c r="D1" s="3"/>
      <c r="E1" s="3"/>
      <c r="F1" s="4">
        <f>'Absol.poř.'!H1</f>
        <v>8.5</v>
      </c>
      <c r="G1" s="5" t="str">
        <f>'Absol.poř.'!I1</f>
        <v>km</v>
      </c>
    </row>
    <row r="2" spans="1:9" s="8" customFormat="1" ht="15">
      <c r="A2" s="7" t="s">
        <v>130</v>
      </c>
      <c r="H2" s="10"/>
      <c r="I2" s="9"/>
    </row>
    <row r="3" spans="1:5" ht="24.75">
      <c r="A3" s="12" t="str">
        <f>'Absol.poř.'!B3</f>
        <v>St. číslo</v>
      </c>
      <c r="B3" s="13" t="str">
        <f>'Absol.poř.'!C3</f>
        <v>Příjmení</v>
      </c>
      <c r="C3" s="13" t="str">
        <f>'Absol.poř.'!D3</f>
        <v>Jméno</v>
      </c>
      <c r="D3" s="13" t="str">
        <f>'Absol.poř.'!E3</f>
        <v>Klub</v>
      </c>
      <c r="E3" s="12" t="str">
        <f>'Absol.poř.'!F3</f>
        <v>RN</v>
      </c>
    </row>
    <row r="4" spans="1:5" ht="12.75">
      <c r="A4" s="30">
        <f>'Absol.poř.'!B16</f>
        <v>5</v>
      </c>
      <c r="B4" s="31" t="str">
        <f>'Absol.poř.'!C16</f>
        <v>Čepera</v>
      </c>
      <c r="C4" s="31" t="str">
        <f>'Absol.poř.'!D16</f>
        <v>Jan</v>
      </c>
      <c r="D4" s="31" t="str">
        <f>'Absol.poř.'!E16</f>
        <v>AC Moravský Krumlov</v>
      </c>
      <c r="E4" s="31">
        <f>'Absol.poř.'!F16</f>
        <v>1992</v>
      </c>
    </row>
    <row r="5" spans="1:5" ht="12.75">
      <c r="A5" s="30">
        <f>'Absol.poř.'!B27</f>
        <v>6</v>
      </c>
      <c r="B5" s="31" t="str">
        <f>'Absol.poř.'!C27</f>
        <v>Šmíd</v>
      </c>
      <c r="C5" s="31" t="str">
        <f>'Absol.poř.'!D27</f>
        <v>Jiří</v>
      </c>
      <c r="D5" s="31">
        <f>'Absol.poř.'!E27</f>
        <v>0</v>
      </c>
      <c r="E5" s="31">
        <f>'Absol.poř.'!F27</f>
        <v>1990</v>
      </c>
    </row>
    <row r="6" spans="1:5" ht="12.75">
      <c r="A6" s="30">
        <f>'Absol.poř.'!B9</f>
        <v>10</v>
      </c>
      <c r="B6" s="31" t="str">
        <f>'Absol.poř.'!C9</f>
        <v>Kolínek</v>
      </c>
      <c r="C6" s="31" t="str">
        <f>'Absol.poř.'!D9</f>
        <v>František</v>
      </c>
      <c r="D6" s="31" t="str">
        <f>'Absol.poř.'!E9</f>
        <v>AK Perná</v>
      </c>
      <c r="E6" s="31">
        <f>'Absol.poř.'!F9</f>
        <v>1956</v>
      </c>
    </row>
    <row r="7" spans="1:5" ht="12.75">
      <c r="A7" s="30">
        <f>'Absol.poř.'!B39</f>
        <v>11</v>
      </c>
      <c r="B7" s="31" t="str">
        <f>'Absol.poř.'!C39</f>
        <v>Kubíček</v>
      </c>
      <c r="C7" s="31" t="str">
        <f>'Absol.poř.'!D39</f>
        <v>František</v>
      </c>
      <c r="D7" s="31" t="str">
        <f>'Absol.poř.'!E39</f>
        <v>Relax Dobré Pole</v>
      </c>
      <c r="E7" s="31">
        <f>'Absol.poř.'!F39</f>
        <v>1946</v>
      </c>
    </row>
    <row r="8" spans="1:5" ht="12.75">
      <c r="A8" s="30">
        <f>'Absol.poř.'!B11</f>
        <v>12</v>
      </c>
      <c r="B8" s="31" t="str">
        <f>'Absol.poř.'!C11</f>
        <v>Horák</v>
      </c>
      <c r="C8" s="31" t="str">
        <f>'Absol.poř.'!D11</f>
        <v>Petr</v>
      </c>
      <c r="D8" s="31" t="str">
        <f>'Absol.poř.'!E11</f>
        <v>Sokol Prštice</v>
      </c>
      <c r="E8" s="31">
        <f>'Absol.poř.'!F11</f>
        <v>1976</v>
      </c>
    </row>
    <row r="9" spans="1:5" ht="12.75">
      <c r="A9" s="30">
        <f>'Absol.poř.'!B36</f>
        <v>13</v>
      </c>
      <c r="B9" s="31" t="str">
        <f>'Absol.poř.'!C36</f>
        <v>Kuben</v>
      </c>
      <c r="C9" s="31" t="str">
        <f>'Absol.poř.'!D36</f>
        <v>Karel</v>
      </c>
      <c r="D9" s="31" t="str">
        <f>'Absol.poř.'!E36</f>
        <v>Znojmo</v>
      </c>
      <c r="E9" s="31">
        <f>'Absol.poř.'!F36</f>
        <v>1976</v>
      </c>
    </row>
    <row r="10" spans="1:5" ht="12.75">
      <c r="A10" s="30">
        <f>'Absol.poř.'!B30</f>
        <v>14</v>
      </c>
      <c r="B10" s="31" t="str">
        <f>'Absol.poř.'!C30</f>
        <v>Štefanik</v>
      </c>
      <c r="C10" s="31" t="str">
        <f>'Absol.poř.'!D30</f>
        <v>Martin</v>
      </c>
      <c r="D10" s="31" t="str">
        <f>'Absol.poř.'!E30</f>
        <v>Sokol Přísnotice</v>
      </c>
      <c r="E10" s="31">
        <f>'Absol.poř.'!F30</f>
        <v>1981</v>
      </c>
    </row>
    <row r="11" spans="1:5" ht="12.75">
      <c r="A11" s="30">
        <f>'Absol.poř.'!B25</f>
        <v>15</v>
      </c>
      <c r="B11" s="31" t="str">
        <f>'Absol.poř.'!C25</f>
        <v>Tancerová</v>
      </c>
      <c r="C11" s="31" t="str">
        <f>'Absol.poř.'!D25</f>
        <v>Anna</v>
      </c>
      <c r="D11" s="31" t="str">
        <f>'Absol.poř.'!E25</f>
        <v>Sokol Prísnotice</v>
      </c>
      <c r="E11" s="31">
        <f>'Absol.poř.'!F25</f>
        <v>1994</v>
      </c>
    </row>
    <row r="12" spans="1:5" ht="12.75">
      <c r="A12" s="30">
        <f>'Absol.poř.'!B47</f>
        <v>16</v>
      </c>
      <c r="B12" s="31" t="str">
        <f>'Absol.poř.'!C47</f>
        <v>Kutina</v>
      </c>
      <c r="C12" s="31" t="str">
        <f>'Absol.poř.'!D47</f>
        <v>Josef</v>
      </c>
      <c r="D12" s="31" t="str">
        <f>'Absol.poř.'!E47</f>
        <v>CKK Znojmo</v>
      </c>
      <c r="E12" s="31">
        <f>'Absol.poř.'!F47</f>
        <v>1986</v>
      </c>
    </row>
    <row r="13" spans="1:5" ht="12.75">
      <c r="A13" s="30">
        <f>'Absol.poř.'!B10</f>
        <v>17</v>
      </c>
      <c r="B13" s="31" t="str">
        <f>'Absol.poř.'!C10</f>
        <v>Tešnar</v>
      </c>
      <c r="C13" s="31" t="str">
        <f>'Absol.poř.'!D10</f>
        <v>Pavel</v>
      </c>
      <c r="D13" s="31" t="str">
        <f>'Absol.poř.'!E10</f>
        <v>AC Moravská Slavia Brno</v>
      </c>
      <c r="E13" s="31">
        <f>'Absol.poř.'!F10</f>
        <v>1973</v>
      </c>
    </row>
    <row r="14" spans="1:5" ht="12.75">
      <c r="A14" s="30">
        <f>'Absol.poř.'!B29</f>
        <v>18</v>
      </c>
      <c r="B14" s="31" t="str">
        <f>'Absol.poř.'!C29</f>
        <v>Horáková</v>
      </c>
      <c r="C14" s="31" t="str">
        <f>'Absol.poř.'!D29</f>
        <v>Šárka</v>
      </c>
      <c r="D14" s="31" t="str">
        <f>'Absol.poř.'!E29</f>
        <v>Sokol Prštice</v>
      </c>
      <c r="E14" s="31">
        <f>'Absol.poř.'!F29</f>
        <v>1977</v>
      </c>
    </row>
    <row r="15" spans="1:5" ht="12.75">
      <c r="A15" s="30">
        <f>'Absol.poř.'!B26</f>
        <v>19</v>
      </c>
      <c r="B15" s="31" t="str">
        <f>'Absol.poř.'!C26</f>
        <v>Seitl</v>
      </c>
      <c r="C15" s="31" t="str">
        <f>'Absol.poř.'!D26</f>
        <v>Ondřej</v>
      </c>
      <c r="D15" s="31" t="str">
        <f>'Absol.poř.'!E26</f>
        <v>TJ Znojmo</v>
      </c>
      <c r="E15" s="31">
        <f>'Absol.poř.'!F26</f>
        <v>1996</v>
      </c>
    </row>
    <row r="16" spans="1:5" ht="12.75">
      <c r="A16" s="30">
        <f>'Absol.poř.'!B13</f>
        <v>20</v>
      </c>
      <c r="B16" s="31" t="str">
        <f>'Absol.poř.'!C13</f>
        <v>Doubková</v>
      </c>
      <c r="C16" s="31" t="str">
        <f>'Absol.poř.'!D13</f>
        <v>Kateřina</v>
      </c>
      <c r="D16" s="31" t="str">
        <f>'Absol.poř.'!E13</f>
        <v>AK Perná</v>
      </c>
      <c r="E16" s="31">
        <f>'Absol.poř.'!F13</f>
        <v>1972</v>
      </c>
    </row>
    <row r="17" spans="1:5" ht="12.75">
      <c r="A17" s="30">
        <f>'Absol.poř.'!B12</f>
        <v>21</v>
      </c>
      <c r="B17" s="31" t="str">
        <f>'Absol.poř.'!C12</f>
        <v>Hrubý</v>
      </c>
      <c r="C17" s="31" t="str">
        <f>'Absol.poř.'!D12</f>
        <v>Josef</v>
      </c>
      <c r="D17" s="31" t="str">
        <f>'Absol.poř.'!E12</f>
        <v>TJ Znojmo</v>
      </c>
      <c r="E17" s="31">
        <f>'Absol.poř.'!F12</f>
        <v>1992</v>
      </c>
    </row>
    <row r="18" spans="1:5" ht="12.75">
      <c r="A18" s="30">
        <f>'Absol.poř.'!B48</f>
        <v>22</v>
      </c>
      <c r="B18" s="31" t="str">
        <f>'Absol.poř.'!C48</f>
        <v>Musil</v>
      </c>
      <c r="C18" s="31" t="str">
        <f>'Absol.poř.'!D48</f>
        <v>Jaroslav</v>
      </c>
      <c r="D18" s="31" t="str">
        <f>'Absol.poř.'!E48</f>
        <v>Moravský Krumlov</v>
      </c>
      <c r="E18" s="31">
        <f>'Absol.poř.'!F48</f>
        <v>1957</v>
      </c>
    </row>
    <row r="19" spans="1:5" ht="12.75">
      <c r="A19" s="30">
        <f>'Absol.poř.'!B8</f>
        <v>23</v>
      </c>
      <c r="B19" s="31" t="str">
        <f>'Absol.poř.'!C8</f>
        <v>Motálek</v>
      </c>
      <c r="C19" s="31" t="str">
        <f>'Absol.poř.'!D8</f>
        <v>Petr</v>
      </c>
      <c r="D19" s="31" t="str">
        <f>'Absol.poř.'!E8</f>
        <v>TJ Spartak Třebíč</v>
      </c>
      <c r="E19" s="31">
        <f>'Absol.poř.'!F8</f>
        <v>1961</v>
      </c>
    </row>
    <row r="20" spans="1:5" ht="12.75">
      <c r="A20" s="30">
        <f>'Absol.poř.'!B24</f>
        <v>24</v>
      </c>
      <c r="B20" s="31" t="str">
        <f>'Absol.poř.'!C24</f>
        <v>Všetula</v>
      </c>
      <c r="C20" s="31" t="str">
        <f>'Absol.poř.'!D24</f>
        <v>Jiří</v>
      </c>
      <c r="D20" s="31" t="str">
        <f>'Absol.poř.'!E24</f>
        <v>Moravský Krumlov</v>
      </c>
      <c r="E20" s="31">
        <f>'Absol.poř.'!F24</f>
        <v>1959</v>
      </c>
    </row>
    <row r="21" spans="1:5" ht="12.75">
      <c r="A21" s="30">
        <f>'Absol.poř.'!B17</f>
        <v>25</v>
      </c>
      <c r="B21" s="31" t="str">
        <f>'Absol.poř.'!C17</f>
        <v>Měřínský</v>
      </c>
      <c r="C21" s="31" t="str">
        <f>'Absol.poř.'!D17</f>
        <v>Jaroslav</v>
      </c>
      <c r="D21" s="31" t="str">
        <f>'Absol.poř.'!E17</f>
        <v>AK Perná</v>
      </c>
      <c r="E21" s="31">
        <f>'Absol.poř.'!F17</f>
        <v>1961</v>
      </c>
    </row>
    <row r="22" spans="1:5" ht="12.75">
      <c r="A22" s="30">
        <f>'Absol.poř.'!B31</f>
        <v>28</v>
      </c>
      <c r="B22" s="31" t="str">
        <f>'Absol.poř.'!C31</f>
        <v>Divišová</v>
      </c>
      <c r="C22" s="31" t="str">
        <f>'Absol.poř.'!D31</f>
        <v>Silvie</v>
      </c>
      <c r="D22" s="31" t="str">
        <f>'Absol.poř.'!E31</f>
        <v>Moravský Krumlov</v>
      </c>
      <c r="E22" s="31">
        <f>'Absol.poř.'!F31</f>
        <v>1975</v>
      </c>
    </row>
    <row r="23" spans="1:5" ht="12.75">
      <c r="A23" s="30">
        <f>'Absol.poř.'!B51</f>
        <v>29</v>
      </c>
      <c r="B23" s="31" t="str">
        <f>'Absol.poř.'!C51</f>
        <v>Nechvátal</v>
      </c>
      <c r="C23" s="31" t="str">
        <f>'Absol.poř.'!D51</f>
        <v>Jan</v>
      </c>
      <c r="D23" s="31" t="str">
        <f>'Absol.poř.'!E51</f>
        <v>Spartak Třebíč</v>
      </c>
      <c r="E23" s="31">
        <f>'Absol.poř.'!F51</f>
        <v>1935</v>
      </c>
    </row>
    <row r="24" spans="1:5" ht="12.75">
      <c r="A24" s="30">
        <f>'Absol.poř.'!B34</f>
        <v>30</v>
      </c>
      <c r="B24" s="31" t="str">
        <f>'Absol.poř.'!C34</f>
        <v>Bobek</v>
      </c>
      <c r="C24" s="31" t="str">
        <f>'Absol.poř.'!D34</f>
        <v>Josef</v>
      </c>
      <c r="D24" s="31" t="str">
        <f>'Absol.poř.'!E34</f>
        <v>TJ Znojmo</v>
      </c>
      <c r="E24" s="31">
        <f>'Absol.poř.'!F34</f>
        <v>1949</v>
      </c>
    </row>
    <row r="25" spans="1:5" ht="12.75">
      <c r="A25" s="30">
        <f>'Absol.poř.'!B28</f>
        <v>31</v>
      </c>
      <c r="B25" s="31" t="str">
        <f>'Absol.poř.'!C28</f>
        <v>Vajčner</v>
      </c>
      <c r="C25" s="31" t="str">
        <f>'Absol.poř.'!D28</f>
        <v>Jan</v>
      </c>
      <c r="D25" s="31" t="str">
        <f>'Absol.poř.'!E28</f>
        <v>NV Znojmo</v>
      </c>
      <c r="E25" s="31">
        <f>'Absol.poř.'!F28</f>
        <v>1977</v>
      </c>
    </row>
    <row r="26" spans="1:5" ht="12.75">
      <c r="A26" s="30">
        <f>'Absol.poř.'!B49</f>
        <v>32</v>
      </c>
      <c r="B26" s="31" t="str">
        <f>'Absol.poř.'!C49</f>
        <v>Sedláček</v>
      </c>
      <c r="C26" s="31" t="str">
        <f>'Absol.poř.'!D49</f>
        <v>Jozef</v>
      </c>
      <c r="D26" s="31" t="str">
        <f>'Absol.poř.'!E49</f>
        <v>Boleráz</v>
      </c>
      <c r="E26" s="31">
        <f>'Absol.poř.'!F49</f>
        <v>1939</v>
      </c>
    </row>
    <row r="27" spans="1:5" ht="12.75">
      <c r="A27" s="30">
        <f>'Absol.poř.'!B35</f>
        <v>33</v>
      </c>
      <c r="B27" s="31" t="str">
        <f>'Absol.poř.'!C35</f>
        <v>Hanák</v>
      </c>
      <c r="C27" s="31" t="str">
        <f>'Absol.poř.'!D35</f>
        <v>Albín</v>
      </c>
      <c r="D27" s="31" t="str">
        <f>'Absol.poř.'!E35</f>
        <v>Brno Útěchov</v>
      </c>
      <c r="E27" s="31">
        <f>'Absol.poř.'!F35</f>
        <v>1951</v>
      </c>
    </row>
    <row r="28" spans="1:5" ht="12.75">
      <c r="A28" s="30">
        <f>'Absol.poř.'!B19</f>
        <v>34</v>
      </c>
      <c r="B28" s="31" t="str">
        <f>'Absol.poř.'!C19</f>
        <v>Suchý</v>
      </c>
      <c r="C28" s="31" t="str">
        <f>'Absol.poř.'!D19</f>
        <v>Karel</v>
      </c>
      <c r="D28" s="31" t="str">
        <f>'Absol.poř.'!E19</f>
        <v>Náměšť nad Oslavou</v>
      </c>
      <c r="E28" s="31">
        <f>'Absol.poř.'!F19</f>
        <v>1956</v>
      </c>
    </row>
    <row r="29" spans="1:5" ht="12.75">
      <c r="A29" s="30">
        <f>'Absol.poř.'!B7</f>
        <v>35</v>
      </c>
      <c r="B29" s="31" t="str">
        <f>'Absol.poř.'!C7</f>
        <v>Michalec</v>
      </c>
      <c r="C29" s="31" t="str">
        <f>'Absol.poř.'!D7</f>
        <v>Josef</v>
      </c>
      <c r="D29" s="31" t="str">
        <f>'Absol.poř.'!E7</f>
        <v>Znojmo</v>
      </c>
      <c r="E29" s="31">
        <f>'Absol.poř.'!F7</f>
        <v>1976</v>
      </c>
    </row>
    <row r="30" spans="1:5" ht="12.75">
      <c r="A30" s="30">
        <f>'Absol.poř.'!B21</f>
        <v>37</v>
      </c>
      <c r="B30" s="31" t="str">
        <f>'Absol.poř.'!C21</f>
        <v>Marek</v>
      </c>
      <c r="C30" s="31" t="str">
        <f>'Absol.poř.'!D21</f>
        <v>Ludvík</v>
      </c>
      <c r="D30" s="31" t="str">
        <f>'Absol.poř.'!E21</f>
        <v>Popocatepetl Znojmo</v>
      </c>
      <c r="E30" s="31">
        <f>'Absol.poř.'!F21</f>
        <v>1958</v>
      </c>
    </row>
    <row r="31" spans="1:5" ht="12.75">
      <c r="A31" s="30">
        <f>'Absol.poř.'!B23</f>
        <v>38</v>
      </c>
      <c r="B31" s="31" t="str">
        <f>'Absol.poř.'!C23</f>
        <v>Musil</v>
      </c>
      <c r="C31" s="31" t="str">
        <f>'Absol.poř.'!D23</f>
        <v>Josef</v>
      </c>
      <c r="D31" s="31" t="str">
        <f>'Absol.poř.'!E23</f>
        <v>Náměšť nad Oslavou</v>
      </c>
      <c r="E31" s="31">
        <f>'Absol.poř.'!F23</f>
        <v>1964</v>
      </c>
    </row>
    <row r="32" spans="1:5" ht="12.75">
      <c r="A32" s="30">
        <f>'Absol.poř.'!B45</f>
        <v>39</v>
      </c>
      <c r="B32" s="31" t="str">
        <f>'Absol.poř.'!C45</f>
        <v>Hubáček</v>
      </c>
      <c r="C32" s="31" t="str">
        <f>'Absol.poř.'!D45</f>
        <v>Radim</v>
      </c>
      <c r="D32" s="31" t="str">
        <f>'Absol.poř.'!E45</f>
        <v>Popocatepetl Znojmo</v>
      </c>
      <c r="E32" s="31">
        <f>'Absol.poř.'!F45</f>
        <v>1982</v>
      </c>
    </row>
    <row r="33" spans="1:5" ht="12.75">
      <c r="A33" s="30">
        <f>'Absol.poř.'!B40</f>
        <v>41</v>
      </c>
      <c r="B33" s="31" t="str">
        <f>'Absol.poř.'!C40</f>
        <v>Bulantová</v>
      </c>
      <c r="C33" s="31" t="str">
        <f>'Absol.poř.'!D40</f>
        <v>Tamara</v>
      </c>
      <c r="D33" s="31" t="str">
        <f>'Absol.poř.'!E40</f>
        <v>Znojmo</v>
      </c>
      <c r="E33" s="31">
        <f>'Absol.poř.'!F40</f>
        <v>1966</v>
      </c>
    </row>
    <row r="34" spans="1:5" ht="12.75">
      <c r="A34" s="30">
        <f>'Absol.poř.'!B52</f>
        <v>43</v>
      </c>
      <c r="B34" s="31" t="str">
        <f>'Absol.poř.'!C52</f>
        <v>Nechvátal</v>
      </c>
      <c r="C34" s="31" t="str">
        <f>'Absol.poř.'!D52</f>
        <v>Jiří</v>
      </c>
      <c r="D34" s="31" t="str">
        <f>'Absol.poř.'!E52</f>
        <v>Třebíč</v>
      </c>
      <c r="E34" s="31">
        <f>'Absol.poř.'!F52</f>
        <v>1968</v>
      </c>
    </row>
    <row r="35" spans="1:5" ht="12.75">
      <c r="A35" s="30">
        <f>'Absol.poř.'!B37</f>
        <v>44</v>
      </c>
      <c r="B35" s="31" t="str">
        <f>'Absol.poř.'!C37</f>
        <v>Malinkovič</v>
      </c>
      <c r="C35" s="31" t="str">
        <f>'Absol.poř.'!D37</f>
        <v>Petr</v>
      </c>
      <c r="D35" s="31" t="str">
        <f>'Absol.poř.'!E37</f>
        <v>Břeclav</v>
      </c>
      <c r="E35" s="31">
        <f>'Absol.poř.'!F37</f>
        <v>1960</v>
      </c>
    </row>
    <row r="36" spans="1:5" ht="12.75">
      <c r="A36" s="30">
        <f>'Absol.poř.'!B15</f>
        <v>45</v>
      </c>
      <c r="B36" s="31" t="str">
        <f>'Absol.poř.'!C15</f>
        <v>Koreš</v>
      </c>
      <c r="C36" s="31" t="str">
        <f>'Absol.poř.'!D15</f>
        <v>Arnošt</v>
      </c>
      <c r="D36" s="31" t="str">
        <f>'Absol.poř.'!E15</f>
        <v>Atletic Třebíč</v>
      </c>
      <c r="E36" s="31">
        <f>'Absol.poř.'!F15</f>
        <v>1950</v>
      </c>
    </row>
    <row r="37" spans="1:5" ht="12.75">
      <c r="A37" s="30">
        <f>'Absol.poř.'!B20</f>
        <v>47</v>
      </c>
      <c r="B37" s="31" t="str">
        <f>'Absol.poř.'!C20</f>
        <v>Bubla</v>
      </c>
      <c r="C37" s="31" t="str">
        <f>'Absol.poř.'!D20</f>
        <v>Michal</v>
      </c>
      <c r="D37" s="31" t="str">
        <f>'Absol.poř.'!E20</f>
        <v>Sever Brno</v>
      </c>
      <c r="E37" s="31">
        <f>'Absol.poř.'!F20</f>
        <v>1974</v>
      </c>
    </row>
    <row r="38" spans="1:5" ht="12.75">
      <c r="A38" s="30">
        <f>'Absol.poř.'!B6</f>
        <v>49</v>
      </c>
      <c r="B38" s="31" t="str">
        <f>'Absol.poř.'!C6</f>
        <v>Kratochvíl</v>
      </c>
      <c r="C38" s="31" t="str">
        <f>'Absol.poř.'!D6</f>
        <v>Pavel</v>
      </c>
      <c r="D38" s="31" t="str">
        <f>'Absol.poř.'!E6</f>
        <v>Sokol Rudíkov</v>
      </c>
      <c r="E38" s="31">
        <f>'Absol.poř.'!F6</f>
        <v>1960</v>
      </c>
    </row>
    <row r="39" spans="1:5" ht="12.75">
      <c r="A39" s="30">
        <f>'Absol.poř.'!B44</f>
        <v>50</v>
      </c>
      <c r="B39" s="31" t="str">
        <f>'Absol.poř.'!C44</f>
        <v>Svoboda</v>
      </c>
      <c r="C39" s="31" t="str">
        <f>'Absol.poř.'!D44</f>
        <v>Ivo</v>
      </c>
      <c r="D39" s="31" t="str">
        <f>'Absol.poř.'!E44</f>
        <v>Znojmo</v>
      </c>
      <c r="E39" s="31">
        <f>'Absol.poř.'!F44</f>
        <v>1978</v>
      </c>
    </row>
    <row r="40" spans="1:5" ht="12.75">
      <c r="A40" s="30">
        <f>'Absol.poř.'!B41</f>
        <v>52</v>
      </c>
      <c r="B40" s="31" t="str">
        <f>'Absol.poř.'!C41</f>
        <v>Řiháček</v>
      </c>
      <c r="C40" s="31" t="str">
        <f>'Absol.poř.'!D41</f>
        <v>Zdeněk</v>
      </c>
      <c r="D40" s="31" t="str">
        <f>'Absol.poř.'!E41</f>
        <v>Miroslav</v>
      </c>
      <c r="E40" s="31">
        <f>'Absol.poř.'!F41</f>
        <v>1960</v>
      </c>
    </row>
    <row r="41" spans="1:5" ht="12.75">
      <c r="A41" s="30">
        <f>'Absol.poř.'!B33</f>
        <v>53</v>
      </c>
      <c r="B41" s="31" t="str">
        <f>'Absol.poř.'!C33</f>
        <v>Mika</v>
      </c>
      <c r="C41" s="31" t="str">
        <f>'Absol.poř.'!D33</f>
        <v>Ivo</v>
      </c>
      <c r="D41" s="31" t="str">
        <f>'Absol.poř.'!E33</f>
        <v>Brno</v>
      </c>
      <c r="E41" s="31">
        <f>'Absol.poř.'!F33</f>
        <v>1966</v>
      </c>
    </row>
    <row r="42" spans="1:5" ht="12.75">
      <c r="A42" s="30">
        <f>'Absol.poř.'!B50</f>
        <v>54</v>
      </c>
      <c r="B42" s="31" t="str">
        <f>'Absol.poř.'!C50</f>
        <v>Veselá</v>
      </c>
      <c r="C42" s="31" t="str">
        <f>'Absol.poř.'!D50</f>
        <v>Hana</v>
      </c>
      <c r="D42" s="31" t="str">
        <f>'Absol.poř.'!E50</f>
        <v>Hradiště</v>
      </c>
      <c r="E42" s="31">
        <f>'Absol.poř.'!F50</f>
        <v>1982</v>
      </c>
    </row>
    <row r="43" spans="1:5" ht="12.75">
      <c r="A43" s="30">
        <f>'Absol.poř.'!B22</f>
        <v>55</v>
      </c>
      <c r="B43" s="31" t="str">
        <f>'Absol.poř.'!C22</f>
        <v>Mrůzek</v>
      </c>
      <c r="C43" s="31" t="str">
        <f>'Absol.poř.'!D22</f>
        <v>Alexander</v>
      </c>
      <c r="D43" s="31" t="str">
        <f>'Absol.poř.'!E22</f>
        <v>Univerzita Brno</v>
      </c>
      <c r="E43" s="31">
        <f>'Absol.poř.'!F22</f>
        <v>1965</v>
      </c>
    </row>
    <row r="44" spans="1:5" ht="12.75">
      <c r="A44" s="30">
        <f>'Absol.poř.'!B43</f>
        <v>57</v>
      </c>
      <c r="B44" s="31" t="str">
        <f>'Absol.poř.'!C43</f>
        <v>Vančurová</v>
      </c>
      <c r="C44" s="31" t="str">
        <f>'Absol.poř.'!D43</f>
        <v>Hana</v>
      </c>
      <c r="D44" s="31" t="str">
        <f>'Absol.poř.'!E43</f>
        <v>Orel Rakšice Moravský Krumlov</v>
      </c>
      <c r="E44" s="31">
        <f>'Absol.poř.'!F43</f>
        <v>1971</v>
      </c>
    </row>
    <row r="45" spans="1:5" ht="12.75">
      <c r="A45" s="30">
        <f>'Absol.poř.'!B32</f>
        <v>59</v>
      </c>
      <c r="B45" s="31" t="str">
        <f>'Absol.poř.'!C32</f>
        <v>Pilát</v>
      </c>
      <c r="C45" s="31" t="str">
        <f>'Absol.poř.'!D32</f>
        <v>Zdeněk</v>
      </c>
      <c r="D45" s="31" t="str">
        <f>'Absol.poř.'!E32</f>
        <v>SK Okříšky</v>
      </c>
      <c r="E45" s="31">
        <f>'Absol.poř.'!F32</f>
        <v>1958</v>
      </c>
    </row>
    <row r="46" spans="1:5" ht="12.75">
      <c r="A46" s="30">
        <f>'Absol.poř.'!B42</f>
        <v>60</v>
      </c>
      <c r="B46" s="31" t="str">
        <f>'Absol.poř.'!C42</f>
        <v>Kocandová</v>
      </c>
      <c r="C46" s="31" t="str">
        <f>'Absol.poř.'!D42</f>
        <v>Šárka</v>
      </c>
      <c r="D46" s="31" t="str">
        <f>'Absol.poř.'!E42</f>
        <v>Orel Rakšice Moravský Krumlov</v>
      </c>
      <c r="E46" s="31">
        <f>'Absol.poř.'!F42</f>
        <v>1976</v>
      </c>
    </row>
    <row r="47" spans="1:5" ht="12.75">
      <c r="A47" s="30">
        <f>'Absol.poř.'!B38</f>
        <v>61</v>
      </c>
      <c r="B47" s="31" t="str">
        <f>'Absol.poř.'!C38</f>
        <v>Schlesinger</v>
      </c>
      <c r="C47" s="31" t="str">
        <f>'Absol.poř.'!D38</f>
        <v>Vít</v>
      </c>
      <c r="D47" s="31" t="str">
        <f>'Absol.poř.'!E38</f>
        <v>TK Čeladná</v>
      </c>
      <c r="E47" s="31">
        <f>'Absol.poř.'!F38</f>
        <v>1985</v>
      </c>
    </row>
    <row r="48" spans="1:5" ht="12.75">
      <c r="A48" s="30">
        <f>'Absol.poř.'!B4</f>
        <v>64</v>
      </c>
      <c r="B48" s="31" t="str">
        <f>'Absol.poř.'!C4</f>
        <v>Procházka</v>
      </c>
      <c r="C48" s="31" t="str">
        <f>'Absol.poř.'!D4</f>
        <v>Jan</v>
      </c>
      <c r="D48" s="31" t="str">
        <f>'Absol.poř.'!E4</f>
        <v>Kerteam Dobřichovice</v>
      </c>
      <c r="E48" s="31">
        <f>'Absol.poř.'!F4</f>
        <v>1984</v>
      </c>
    </row>
    <row r="49" spans="1:5" ht="12.75">
      <c r="A49" s="30">
        <f>'Absol.poř.'!B14</f>
        <v>65</v>
      </c>
      <c r="B49" s="31" t="str">
        <f>'Absol.poř.'!C14</f>
        <v>Podzimek</v>
      </c>
      <c r="C49" s="31" t="str">
        <f>'Absol.poř.'!D14</f>
        <v>Karel</v>
      </c>
      <c r="D49" s="31" t="str">
        <f>'Absol.poř.'!E14</f>
        <v>TK Znojmo</v>
      </c>
      <c r="E49" s="31">
        <f>'Absol.poř.'!F14</f>
        <v>1957</v>
      </c>
    </row>
    <row r="50" spans="1:5" ht="12.75">
      <c r="A50" s="30">
        <f>'Absol.poř.'!B5</f>
        <v>66</v>
      </c>
      <c r="B50" s="31" t="str">
        <f>'Absol.poř.'!C5</f>
        <v>Miguel</v>
      </c>
      <c r="C50" s="31" t="str">
        <f>'Absol.poř.'!D5</f>
        <v>Diogo</v>
      </c>
      <c r="D50" s="31" t="str">
        <f>'Absol.poř.'!E5</f>
        <v>Kerteam - Portugalsko</v>
      </c>
      <c r="E50" s="31">
        <f>'Absol.poř.'!F5</f>
        <v>1989</v>
      </c>
    </row>
    <row r="51" spans="1:5" ht="12.75">
      <c r="A51" s="30">
        <f>'Absol.poř.'!B18</f>
        <v>68</v>
      </c>
      <c r="B51" s="31" t="str">
        <f>'Absol.poř.'!C18</f>
        <v>Patočka</v>
      </c>
      <c r="C51" s="31" t="str">
        <f>'Absol.poř.'!D18</f>
        <v>Petr</v>
      </c>
      <c r="D51" s="31" t="str">
        <f>'Absol.poř.'!E18</f>
        <v>DINO Ivančice</v>
      </c>
      <c r="E51" s="31">
        <f>'Absol.poř.'!F18</f>
        <v>1963</v>
      </c>
    </row>
    <row r="52" spans="1:5" ht="12.75">
      <c r="A52" s="30">
        <f>'Absol.poř.'!B46</f>
        <v>69</v>
      </c>
      <c r="B52" s="31" t="str">
        <f>'Absol.poř.'!C46</f>
        <v>Homolková</v>
      </c>
      <c r="C52" s="31" t="str">
        <f>'Absol.poř.'!D46</f>
        <v>Renata</v>
      </c>
      <c r="D52" s="31" t="str">
        <f>'Absol.poř.'!E46</f>
        <v>TK Čeladná</v>
      </c>
      <c r="E52" s="31">
        <f>'Absol.poř.'!F46</f>
        <v>1983</v>
      </c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="90" zoomScaleNormal="90" workbookViewId="0" topLeftCell="A1">
      <selection activeCell="B21" sqref="B21"/>
    </sheetView>
  </sheetViews>
  <sheetFormatPr defaultColWidth="12.00390625" defaultRowHeight="12.75"/>
  <cols>
    <col min="1" max="1" width="20.625" style="0" customWidth="1"/>
    <col min="2" max="2" width="27.25390625" style="0" customWidth="1"/>
    <col min="3" max="3" width="9.25390625" style="0" customWidth="1"/>
    <col min="4" max="16384" width="11.625" style="0" customWidth="1"/>
  </cols>
  <sheetData>
    <row r="1" spans="1:3" ht="29.25">
      <c r="A1" s="32" t="s">
        <v>131</v>
      </c>
      <c r="B1" s="33"/>
      <c r="C1" s="33"/>
    </row>
    <row r="2" spans="1:3" ht="18.75">
      <c r="A2" s="34" t="s">
        <v>132</v>
      </c>
      <c r="B2" s="35" t="s">
        <v>133</v>
      </c>
      <c r="C2" s="35" t="s">
        <v>134</v>
      </c>
    </row>
    <row r="3" spans="1:3" ht="18.75">
      <c r="A3" s="34" t="s">
        <v>135</v>
      </c>
      <c r="B3" s="35" t="s">
        <v>136</v>
      </c>
      <c r="C3" s="35" t="s">
        <v>137</v>
      </c>
    </row>
    <row r="4" spans="1:3" ht="18.75">
      <c r="A4" s="34" t="s">
        <v>138</v>
      </c>
      <c r="B4" s="35" t="s">
        <v>139</v>
      </c>
      <c r="C4" s="35" t="s">
        <v>140</v>
      </c>
    </row>
    <row r="5" spans="1:3" ht="18.75">
      <c r="A5" s="34" t="s">
        <v>141</v>
      </c>
      <c r="B5" s="35" t="s">
        <v>142</v>
      </c>
      <c r="C5" s="35" t="s">
        <v>143</v>
      </c>
    </row>
    <row r="6" spans="1:3" ht="18.75">
      <c r="A6" s="34" t="s">
        <v>144</v>
      </c>
      <c r="B6" s="35" t="s">
        <v>145</v>
      </c>
      <c r="C6" s="35" t="s">
        <v>146</v>
      </c>
    </row>
    <row r="7" spans="1:3" ht="18.75">
      <c r="A7" s="34" t="s">
        <v>147</v>
      </c>
      <c r="B7" s="35" t="s">
        <v>148</v>
      </c>
      <c r="C7" s="35" t="s">
        <v>149</v>
      </c>
    </row>
    <row r="8" spans="1:3" ht="18.75">
      <c r="A8" s="34" t="s">
        <v>150</v>
      </c>
      <c r="B8" s="35" t="s">
        <v>151</v>
      </c>
      <c r="C8" s="35" t="s">
        <v>152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L M</cp:lastModifiedBy>
  <cp:lastPrinted>2011-11-07T18:00:29Z</cp:lastPrinted>
  <dcterms:created xsi:type="dcterms:W3CDTF">2008-11-08T15:19:06Z</dcterms:created>
  <dcterms:modified xsi:type="dcterms:W3CDTF">2011-11-07T18:00:47Z</dcterms:modified>
  <cp:category/>
  <cp:version/>
  <cp:contentType/>
  <cp:contentStatus/>
  <cp:revision>36</cp:revision>
</cp:coreProperties>
</file>