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Kategorie M+V+Z" sheetId="1" r:id="rId1"/>
    <sheet name="Absol.poř." sheetId="2" r:id="rId2"/>
    <sheet name="St.list." sheetId="3" r:id="rId3"/>
    <sheet name="Zadani_bezcu HZ + P" sheetId="4" r:id="rId4"/>
    <sheet name="Stopky" sheetId="5" r:id="rId5"/>
    <sheet name="RN HZ" sheetId="6" r:id="rId6"/>
    <sheet name="Kat. roky" sheetId="7" r:id="rId7"/>
    <sheet name="Body ZBP" sheetId="8" r:id="rId8"/>
  </sheets>
  <definedNames>
    <definedName name="_xlnm.Print_Area" localSheetId="1">'Absol.poř.'!$A$1:$L$46</definedName>
    <definedName name="_xlnm.Print_Titles" localSheetId="1">'Absol.poř.'!$1:$2</definedName>
    <definedName name="_xlnm.Print_Area" localSheetId="7">'Body ZBP'!$A$1:$B$21</definedName>
    <definedName name="_xlnm.Print_Area" localSheetId="6">'Kat. roky'!$A$1:$C$16</definedName>
    <definedName name="_xlnm.Print_Area" localSheetId="0">'Kategorie M+V+Z'!$A$1:$L$60</definedName>
    <definedName name="_xlnm.Print_Area" localSheetId="5">'RN HZ'!$A$1:$B$107</definedName>
    <definedName name="_xlnm.Print_Area" localSheetId="2">'St.list.'!$A$1:$E$45</definedName>
    <definedName name="_xlnm.Print_Titles" localSheetId="2">'St.list.'!$1:$3</definedName>
    <definedName name="_xlnm.Print_Area" localSheetId="4">'Stopky'!$A$1:$C$78</definedName>
    <definedName name="_xlnm.Print_Area" localSheetId="3">'Zadani_bezcu HZ + P'!$A$1:$K$65</definedName>
    <definedName name="Excel_BuiltIn__FilterDatabase">'Zadani_bezcu HZ + P'!$A$1:$M$26</definedName>
    <definedName name="Excel_BuiltIn_Print_Area_1_1">#REF!</definedName>
    <definedName name="Excel_BuiltIn_Print_Area_1_1_1">'Zadani_bezcu HZ + P'!$A$1:$L$17</definedName>
    <definedName name="Excel_BuiltIn_Print_Area_1_1_1_1">'Zadani_bezcu HZ + P'!$A$1:$K$17</definedName>
    <definedName name="Excel_BuiltIn_Print_Area_1_1_1_1_1">"$#REF!.$B$6:$H$13"</definedName>
    <definedName name="Excel_BuiltIn_Print_Area_1_1_1_1_1_1">"$#REF!.$B$6:$H$13"</definedName>
    <definedName name="Excel_BuiltIn_Print_Area_1_1_1_1_1_1_1">"$#REF!.$B$6:$H$13"</definedName>
    <definedName name="Excel_BuiltIn_Print_Area_1_1_1_1_1_1_1_1">"$#REF!.$B$6:$H$13"</definedName>
    <definedName name="Excel_BuiltIn_Print_Area_11">#REF!</definedName>
    <definedName name="Excel_BuiltIn_Print_Area_2_1">'St.list.'!$A$1:$E$7</definedName>
    <definedName name="Excel_BuiltIn_Print_Area_2_1_1">'Kategorie M+V+Z'!$A$1:$L$52</definedName>
    <definedName name="Excel_BuiltIn_Print_Area_2_1_1_1">'Absol.poř.'!$A$1:$L$5</definedName>
    <definedName name="Excel_BuiltIn_Print_Area_2_1_1_1_1">"$#REF!.$B$6:$H$13"</definedName>
    <definedName name="Excel_BuiltIn_Print_Area_2_1_1_1_1_1">"$#REF!.$B$6:$H$6"</definedName>
    <definedName name="Excel_BuiltIn_Print_Area_2_1_1_1_1_1_1">"$#REF!.$B$6:$H$6"</definedName>
    <definedName name="Excel_BuiltIn_Print_Area_3_1">'Absol.poř.'!$A$1:$L$42</definedName>
    <definedName name="Excel_BuiltIn_Print_Area_3_1_1">'St.list.'!$A$1:$E$3</definedName>
    <definedName name="Excel_BuiltIn_Print_Area_3_1_1_1">'Kat. roky'!$A$1:$C$6</definedName>
    <definedName name="Excel_BuiltIn_Print_Area_3_1_1_1_1">"$#REF!.$B$6:$B$13"</definedName>
    <definedName name="Excel_BuiltIn_Print_Area_3_1_1_1_1_1">"$#REF!.$B$6:$B$13"</definedName>
    <definedName name="Excel_BuiltIn_Print_Area_3_1_1_1_1_1_1">"$#REF!.$B$6:$B$6"</definedName>
    <definedName name="Excel_BuiltIn_Print_Area_4_1">'Zadani_bezcu HZ + P'!$A$1:$L$26</definedName>
    <definedName name="Excel_BuiltIn_Print_Area_4_1_1">'Kategorie M+V+Z'!$A$1:$L$40</definedName>
    <definedName name="Excel_BuiltIn_Print_Area_4_1_1_1">#REF!</definedName>
    <definedName name="Excel_BuiltIn_Print_Area_4_1_1_1_1">"$#REF!.$#REF!$#REF!:$#REF!$#REF!"</definedName>
    <definedName name="Excel_BuiltIn_Print_Area_4_2">'Zadani_bezcu HZ + P'!$A$1:$L$17</definedName>
    <definedName name="Excel_BuiltIn_Print_Area_5_1">'Zadani_bezcu HZ + P'!$A$1:$K$62</definedName>
    <definedName name="Excel_BuiltIn_Print_Area_5_1_1">#REF!</definedName>
    <definedName name="Excel_BuiltIn_Print_Area_5_1_1_1">"$#REF!.$#REF!$#REF!:$#REF!$#REF!"</definedName>
    <definedName name="Excel_BuiltIn_Print_Area_5_2">#REF!</definedName>
    <definedName name="Excel_BuiltIn_Print_Area_6_1">'Kat. roky'!$A$2:$C$5</definedName>
    <definedName name="Excel_BuiltIn_Print_Area_7_1">'Zadani_bezcu HZ + P'!$B$1:$G$17</definedName>
    <definedName name="Excel_BuiltIn_Print_Area_8_1">'Kat. roky'!$A$1:$C$7</definedName>
    <definedName name="Excel_BuiltIn_Print_Area_8_1_1">#REF!</definedName>
    <definedName name="Excel_BuiltIn_Print_Area_8_1_1_1">'Stopky'!$A$1:$C$43</definedName>
    <definedName name="Excel_BuiltIn_Print_Area_8_1_1_1_1">'Stopky'!$A$1:$C$40</definedName>
    <definedName name="Excel_BuiltIn_Print_Area_8_1_1_1_1_1">'Stopky'!$A$1:$C$39</definedName>
    <definedName name="Excel_BuiltIn_Print_Titles_1">"$#REF!.$B$6:$IP$6"</definedName>
    <definedName name="Excel_BuiltIn_Print_Titles_2_1">"$#REF!.$B$6:$IP$6"</definedName>
    <definedName name="Excel_BuiltIn_Print_Titles_3_1">"$#REF!.$B$6:$IP$6"</definedName>
    <definedName name="Excel_BuiltIn_Print_Titles_4_1">"$#REF!.$#REF!$#REF!:$#REF!$#REF!"</definedName>
    <definedName name="Excel_BuiltIn_Print_Titles_5">"$#REF!.$#REF!$#REF!:$#REF!$#REF!"</definedName>
    <definedName name="Excel_BuiltIn_Print_Area_51">'St.list.'!$A$1:$E$30</definedName>
  </definedNames>
  <calcPr fullCalcOnLoad="1"/>
</workbook>
</file>

<file path=xl/sharedStrings.xml><?xml version="1.0" encoding="utf-8"?>
<sst xmlns="http://schemas.openxmlformats.org/spreadsheetml/2006/main" count="682" uniqueCount="301">
  <si>
    <t>km</t>
  </si>
  <si>
    <t xml:space="preserve"> </t>
  </si>
  <si>
    <t>Výsledky kategorie</t>
  </si>
  <si>
    <t>Poř. kat.</t>
  </si>
  <si>
    <t>St. číslo</t>
  </si>
  <si>
    <t>Příjmení</t>
  </si>
  <si>
    <t>Jméno</t>
  </si>
  <si>
    <t>Klub</t>
  </si>
  <si>
    <t>RN</t>
  </si>
  <si>
    <t>Kat.</t>
  </si>
  <si>
    <t>Čas</t>
  </si>
  <si>
    <t>Body ZBP</t>
  </si>
  <si>
    <t>Celkové pořadí</t>
  </si>
  <si>
    <t>Čas na 1km</t>
  </si>
  <si>
    <t>Čabala</t>
  </si>
  <si>
    <t>Vojtěch</t>
  </si>
  <si>
    <t>TJ Znojmo</t>
  </si>
  <si>
    <t>Soural</t>
  </si>
  <si>
    <t>Lukáš</t>
  </si>
  <si>
    <t>USK Uni Brno</t>
  </si>
  <si>
    <t>Michalec</t>
  </si>
  <si>
    <t>Josef</t>
  </si>
  <si>
    <t>Znojmo</t>
  </si>
  <si>
    <t>Fučík</t>
  </si>
  <si>
    <t>Karel</t>
  </si>
  <si>
    <t>Černín</t>
  </si>
  <si>
    <t>Horák</t>
  </si>
  <si>
    <t>Petr</t>
  </si>
  <si>
    <t>Hrubý</t>
  </si>
  <si>
    <t>Kučera</t>
  </si>
  <si>
    <t>Jan</t>
  </si>
  <si>
    <t>TK Mor.Budějovice</t>
  </si>
  <si>
    <t>Toman</t>
  </si>
  <si>
    <t>Jakub</t>
  </si>
  <si>
    <t>P.P.Znojmo</t>
  </si>
  <si>
    <t>Volejbal Znojmo</t>
  </si>
  <si>
    <t>Motin</t>
  </si>
  <si>
    <t>Samuel</t>
  </si>
  <si>
    <t>Rýznar</t>
  </si>
  <si>
    <t>Václav</t>
  </si>
  <si>
    <t>Seitl</t>
  </si>
  <si>
    <t>Ondřej</t>
  </si>
  <si>
    <t>Kuben</t>
  </si>
  <si>
    <t>Hubený</t>
  </si>
  <si>
    <t>Tomáš</t>
  </si>
  <si>
    <t>Svoboda</t>
  </si>
  <si>
    <t>Ivo</t>
  </si>
  <si>
    <t>Kotyza</t>
  </si>
  <si>
    <t>Palko</t>
  </si>
  <si>
    <t>Aleš</t>
  </si>
  <si>
    <t>Patočka</t>
  </si>
  <si>
    <t>Dino Sport Ivančice</t>
  </si>
  <si>
    <t>Straka</t>
  </si>
  <si>
    <t>Kamil</t>
  </si>
  <si>
    <t>Dačice</t>
  </si>
  <si>
    <t>Kocián</t>
  </si>
  <si>
    <t>Viktor</t>
  </si>
  <si>
    <t>PSK Znojmo</t>
  </si>
  <si>
    <t>Musil</t>
  </si>
  <si>
    <t>Náměšť nad Oslavou</t>
  </si>
  <si>
    <t>Dvořák</t>
  </si>
  <si>
    <t>Leoš</t>
  </si>
  <si>
    <t>Fuxa</t>
  </si>
  <si>
    <t>Roman</t>
  </si>
  <si>
    <t>TK Znojmo</t>
  </si>
  <si>
    <t>Kratochvíl</t>
  </si>
  <si>
    <t>Pavel</t>
  </si>
  <si>
    <t>Sokol Rudíkov</t>
  </si>
  <si>
    <t>Kolínek</t>
  </si>
  <si>
    <t>František</t>
  </si>
  <si>
    <t>AK Perná</t>
  </si>
  <si>
    <t>Podzimek</t>
  </si>
  <si>
    <t>Motálek</t>
  </si>
  <si>
    <t>Spartak Třebíč</t>
  </si>
  <si>
    <t>Gross</t>
  </si>
  <si>
    <t>Luděk</t>
  </si>
  <si>
    <t>Suchý</t>
  </si>
  <si>
    <t>Měřínský</t>
  </si>
  <si>
    <t>Jaroslav</t>
  </si>
  <si>
    <t>Koreš</t>
  </si>
  <si>
    <t>Arnošt</t>
  </si>
  <si>
    <t>Atletic Třebíč</t>
  </si>
  <si>
    <t>Hanák</t>
  </si>
  <si>
    <t>Albín</t>
  </si>
  <si>
    <t>Brno</t>
  </si>
  <si>
    <t>Kubíček</t>
  </si>
  <si>
    <t>Fred team Dobré Pole</t>
  </si>
  <si>
    <t>Doubková</t>
  </si>
  <si>
    <t>Katka</t>
  </si>
  <si>
    <t>Ž</t>
  </si>
  <si>
    <t>Horáková</t>
  </si>
  <si>
    <t>Šárka</t>
  </si>
  <si>
    <t>Shannon</t>
  </si>
  <si>
    <t>Sivila</t>
  </si>
  <si>
    <t>Bulantová</t>
  </si>
  <si>
    <t>Tamara</t>
  </si>
  <si>
    <t>Sendy</t>
  </si>
  <si>
    <t>Světlana</t>
  </si>
  <si>
    <t>Veselá</t>
  </si>
  <si>
    <t>Hana</t>
  </si>
  <si>
    <t>Znojmo-Hradiště</t>
  </si>
  <si>
    <t>Holíková</t>
  </si>
  <si>
    <t>Ida</t>
  </si>
  <si>
    <t>Znojemské běhání</t>
  </si>
  <si>
    <t>Krčmářová</t>
  </si>
  <si>
    <t>Jana</t>
  </si>
  <si>
    <t>Poř.</t>
  </si>
  <si>
    <t xml:space="preserve">Ztráta min. </t>
  </si>
  <si>
    <t xml:space="preserve">Ztráta m. </t>
  </si>
  <si>
    <t>Výsledky – absolutní – M+V</t>
  </si>
  <si>
    <t>Výsledky – absolutní – Ženy</t>
  </si>
  <si>
    <t>Startovní listina</t>
  </si>
  <si>
    <t xml:space="preserve"> 3.z. ZBP – Avanti běh 26.11.2011 – sobota</t>
  </si>
  <si>
    <t>Zadávací tabulka závodníků hlavní závod</t>
  </si>
  <si>
    <t>Poř.kat.</t>
  </si>
  <si>
    <t>ABS. Poř.</t>
  </si>
  <si>
    <t>počet záv.</t>
  </si>
  <si>
    <t>Adámek</t>
  </si>
  <si>
    <t>Hubert</t>
  </si>
  <si>
    <t>AC MS Brno</t>
  </si>
  <si>
    <t>Adámková</t>
  </si>
  <si>
    <t>Blanka</t>
  </si>
  <si>
    <t xml:space="preserve">Antoš </t>
  </si>
  <si>
    <t>Uni BRNO</t>
  </si>
  <si>
    <t>Antošová</t>
  </si>
  <si>
    <t>Irena</t>
  </si>
  <si>
    <t>Moravská Slávie</t>
  </si>
  <si>
    <t>Bobek</t>
  </si>
  <si>
    <t>Březinová</t>
  </si>
  <si>
    <t>Buryška</t>
  </si>
  <si>
    <t>Čabalová</t>
  </si>
  <si>
    <t>Jitka</t>
  </si>
  <si>
    <t>ZJ Znojmo</t>
  </si>
  <si>
    <t>Danielovič</t>
  </si>
  <si>
    <t>Leo</t>
  </si>
  <si>
    <t>Hradiště Znojmo</t>
  </si>
  <si>
    <t>Kateřina</t>
  </si>
  <si>
    <t>Durnová</t>
  </si>
  <si>
    <t>Marta</t>
  </si>
  <si>
    <t>Branopac</t>
  </si>
  <si>
    <t>Fiedler</t>
  </si>
  <si>
    <t>SOŠ Pg - Znojmo</t>
  </si>
  <si>
    <t>Grossmann</t>
  </si>
  <si>
    <t>David</t>
  </si>
  <si>
    <t>Halbrštat</t>
  </si>
  <si>
    <t xml:space="preserve">Hána </t>
  </si>
  <si>
    <t>Květoslav</t>
  </si>
  <si>
    <t>Svatobořice, Mistřín</t>
  </si>
  <si>
    <t>Brno – Útěchov</t>
  </si>
  <si>
    <t>Havlík</t>
  </si>
  <si>
    <t>Miroslav</t>
  </si>
  <si>
    <t>Jihlava</t>
  </si>
  <si>
    <t>Havlíková</t>
  </si>
  <si>
    <t>Prorun</t>
  </si>
  <si>
    <t>Havránek</t>
  </si>
  <si>
    <t>Holický</t>
  </si>
  <si>
    <t>Milan</t>
  </si>
  <si>
    <t>Holík</t>
  </si>
  <si>
    <t>Šimon</t>
  </si>
  <si>
    <t>Popocatepetl Znojmo</t>
  </si>
  <si>
    <t>Holub</t>
  </si>
  <si>
    <t>Úsobí</t>
  </si>
  <si>
    <t>Prštice</t>
  </si>
  <si>
    <t>Hubáček</t>
  </si>
  <si>
    <t>Radim</t>
  </si>
  <si>
    <t xml:space="preserve">Chudobová </t>
  </si>
  <si>
    <t>Ema</t>
  </si>
  <si>
    <t>Janek</t>
  </si>
  <si>
    <t>Zdeněk</t>
  </si>
  <si>
    <t>Žabčice</t>
  </si>
  <si>
    <t>Kinská</t>
  </si>
  <si>
    <t>Lucie</t>
  </si>
  <si>
    <t>SK Jihlava</t>
  </si>
  <si>
    <t>Klepal</t>
  </si>
  <si>
    <t>Blansko</t>
  </si>
  <si>
    <t>Klepalová</t>
  </si>
  <si>
    <t>Kamila</t>
  </si>
  <si>
    <t>JAC Brno</t>
  </si>
  <si>
    <t>Klušáková</t>
  </si>
  <si>
    <t>Monika</t>
  </si>
  <si>
    <t>Atletik Třebíč</t>
  </si>
  <si>
    <t>Krejčí</t>
  </si>
  <si>
    <t>Bronislav</t>
  </si>
  <si>
    <t>Prdlavka SSSR</t>
  </si>
  <si>
    <t>Relax Dobré Pole</t>
  </si>
  <si>
    <t>Kubíková</t>
  </si>
  <si>
    <t>Tereza</t>
  </si>
  <si>
    <t xml:space="preserve">Jan </t>
  </si>
  <si>
    <t>TK Moravské Budějovice</t>
  </si>
  <si>
    <t>Malaga</t>
  </si>
  <si>
    <t>Marek</t>
  </si>
  <si>
    <t>Ludvík</t>
  </si>
  <si>
    <t xml:space="preserve">Marek </t>
  </si>
  <si>
    <t>Marková</t>
  </si>
  <si>
    <t>Martincová</t>
  </si>
  <si>
    <t>Ivana</t>
  </si>
  <si>
    <t>Moravská Slavia Brno</t>
  </si>
  <si>
    <t>Medek</t>
  </si>
  <si>
    <t>TJ Hodonice</t>
  </si>
  <si>
    <t>Mejzlík</t>
  </si>
  <si>
    <t>Nechvátal</t>
  </si>
  <si>
    <t>Cyklo Kněžice</t>
  </si>
  <si>
    <t>Novák</t>
  </si>
  <si>
    <t>Bohumil</t>
  </si>
  <si>
    <t>Běžec Vysočiny Jihlava</t>
  </si>
  <si>
    <t>Nožka</t>
  </si>
  <si>
    <t>Jiří</t>
  </si>
  <si>
    <t>Dinosport Ivančice</t>
  </si>
  <si>
    <t>Odstrčil</t>
  </si>
  <si>
    <t>VSK UNI Brno</t>
  </si>
  <si>
    <t>Palková</t>
  </si>
  <si>
    <t>Lenka</t>
  </si>
  <si>
    <t>Rosice</t>
  </si>
  <si>
    <t>Papaj</t>
  </si>
  <si>
    <t>Martin</t>
  </si>
  <si>
    <t>TJ Tasovice</t>
  </si>
  <si>
    <t>Pilař</t>
  </si>
  <si>
    <t>Orel Únanov</t>
  </si>
  <si>
    <t>Pilát</t>
  </si>
  <si>
    <t>Luboš</t>
  </si>
  <si>
    <t>AUTHOR TUFO TI</t>
  </si>
  <si>
    <t>SK Okříšky</t>
  </si>
  <si>
    <t>Požgayová</t>
  </si>
  <si>
    <t>Bonbon Praha</t>
  </si>
  <si>
    <t>Přibil</t>
  </si>
  <si>
    <t>Ptáček</t>
  </si>
  <si>
    <t>Beta Ursus Orienteering</t>
  </si>
  <si>
    <t>Puchner</t>
  </si>
  <si>
    <t>Rehberger</t>
  </si>
  <si>
    <t>Scherrer</t>
  </si>
  <si>
    <t>OREL Moravské Budějovice</t>
  </si>
  <si>
    <t>Srb</t>
  </si>
  <si>
    <t>Vladimír</t>
  </si>
  <si>
    <t>Srbová</t>
  </si>
  <si>
    <t>Alena</t>
  </si>
  <si>
    <t>Svobodová</t>
  </si>
  <si>
    <t>Věra</t>
  </si>
  <si>
    <t>Širilla</t>
  </si>
  <si>
    <t>Šrámek</t>
  </si>
  <si>
    <t>SV Stříbro</t>
  </si>
  <si>
    <t>Štola</t>
  </si>
  <si>
    <t>Bermuda Pajzl Znojmo</t>
  </si>
  <si>
    <t>Praetorian Paintball Znojmo, o.s.</t>
  </si>
  <si>
    <t>Václavík</t>
  </si>
  <si>
    <t>Mapei cyklo Kaňkovský</t>
  </si>
  <si>
    <t>Vajčner</t>
  </si>
  <si>
    <t>Cialfo-Znovín</t>
  </si>
  <si>
    <t>Vala</t>
  </si>
  <si>
    <t>Robert</t>
  </si>
  <si>
    <t>Konice u Znojma</t>
  </si>
  <si>
    <t>Vocílková</t>
  </si>
  <si>
    <t>Citonice</t>
  </si>
  <si>
    <t>Zahradníčková</t>
  </si>
  <si>
    <t>Marika</t>
  </si>
  <si>
    <t>Zepletal</t>
  </si>
  <si>
    <t>Ladislav</t>
  </si>
  <si>
    <t>Nutrilite</t>
  </si>
  <si>
    <t>Zvarik</t>
  </si>
  <si>
    <t>Košice</t>
  </si>
  <si>
    <t>Převod na formát pro další časové výpočty</t>
  </si>
  <si>
    <t>DNF(nebo -) = diskvalifikace, nedokončení závodu</t>
  </si>
  <si>
    <t>Pořadové číslo</t>
  </si>
  <si>
    <t>Čas cíl</t>
  </si>
  <si>
    <t>Pozice</t>
  </si>
  <si>
    <t>Dny</t>
  </si>
  <si>
    <t>Hodiny</t>
  </si>
  <si>
    <t>Minuty</t>
  </si>
  <si>
    <t>Sekundy</t>
  </si>
  <si>
    <t>Tisíciny</t>
  </si>
  <si>
    <t>sekund</t>
  </si>
  <si>
    <t>Kategorie 2011</t>
  </si>
  <si>
    <t>Muži do 39: (do RN 1972)</t>
  </si>
  <si>
    <t>MA</t>
  </si>
  <si>
    <t>Muži 40 – 49: (RN 1971-1962)</t>
  </si>
  <si>
    <t>MB</t>
  </si>
  <si>
    <t>Muži 50 – 59: (RN 1961-1952)</t>
  </si>
  <si>
    <t>MC</t>
  </si>
  <si>
    <t>Muž nad 60: (RN 1951 a méně)</t>
  </si>
  <si>
    <t>MD</t>
  </si>
  <si>
    <t>Rozsah kategorií 2011</t>
  </si>
  <si>
    <t>Muži do 39:</t>
  </si>
  <si>
    <t>(RN 1972 a mladší)</t>
  </si>
  <si>
    <t>Muži 40 – 49:</t>
  </si>
  <si>
    <t>(RN 1971 – 1962)</t>
  </si>
  <si>
    <t>Muži 50 – 59:</t>
  </si>
  <si>
    <t>(RN 1961 – 1952)</t>
  </si>
  <si>
    <t xml:space="preserve">Muži nad 60: </t>
  </si>
  <si>
    <t>(RN 1951 a méně)</t>
  </si>
  <si>
    <t>Ženy</t>
  </si>
  <si>
    <t>Příchozí</t>
  </si>
  <si>
    <t>P</t>
  </si>
  <si>
    <t>Rozsah kategorií ZBP 2011/2012</t>
  </si>
  <si>
    <t>(RN 1973 a mladší)</t>
  </si>
  <si>
    <t>(RN 1972 – 1963)</t>
  </si>
  <si>
    <t>(RN 1962 – 1953)</t>
  </si>
  <si>
    <t xml:space="preserve">Muži 60 – 69: </t>
  </si>
  <si>
    <t>(RN 1952 – 1943)</t>
  </si>
  <si>
    <t xml:space="preserve">Muži nad 70: </t>
  </si>
  <si>
    <t>(RN 1942 a méně)</t>
  </si>
  <si>
    <t>ME</t>
  </si>
  <si>
    <t>Body ZBP podle pořadí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</si>
</sst>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MM:SS"/>
    <numFmt numFmtId="167" formatCode="MM:SS;@"/>
    <numFmt numFmtId="168" formatCode="HH:MM:SS"/>
    <numFmt numFmtId="169" formatCode="HH:MM:SS.000"/>
  </numFmts>
  <fonts count="24">
    <font>
      <sz val="10"/>
      <name val="Arial CE"/>
      <family val="2"/>
    </font>
    <font>
      <sz val="10"/>
      <name val="Arial"/>
      <family val="0"/>
    </font>
    <font>
      <b/>
      <u val="single"/>
      <sz val="14"/>
      <color indexed="10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color indexed="30"/>
      <name val="Arial CE"/>
      <family val="2"/>
    </font>
    <font>
      <b/>
      <sz val="12"/>
      <color indexed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8"/>
      <color indexed="16"/>
      <name val="Franklin Gothic Medium"/>
      <family val="2"/>
    </font>
    <font>
      <b/>
      <u val="single"/>
      <sz val="12"/>
      <color indexed="10"/>
      <name val="Arial CE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u val="single"/>
      <sz val="10"/>
      <color indexed="8"/>
      <name val="Calibri"/>
      <family val="2"/>
    </font>
    <font>
      <sz val="11"/>
      <color indexed="8"/>
      <name val="Calibri"/>
      <family val="2"/>
    </font>
    <font>
      <b/>
      <sz val="24"/>
      <name val="Arial CE"/>
      <family val="2"/>
    </font>
    <font>
      <b/>
      <sz val="15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>
      <alignment/>
      <protection/>
    </xf>
  </cellStyleXfs>
  <cellXfs count="71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3" fillId="2" borderId="0" xfId="0" applyFont="1" applyFill="1" applyAlignment="1">
      <alignment horizontal="right"/>
    </xf>
    <xf numFmtId="164" fontId="3" fillId="2" borderId="0" xfId="0" applyFont="1" applyFill="1" applyAlignment="1">
      <alignment/>
    </xf>
    <xf numFmtId="164" fontId="4" fillId="3" borderId="0" xfId="0" applyFont="1" applyFill="1" applyAlignment="1">
      <alignment/>
    </xf>
    <xf numFmtId="164" fontId="0" fillId="3" borderId="0" xfId="0" applyFill="1" applyAlignment="1">
      <alignment/>
    </xf>
    <xf numFmtId="164" fontId="3" fillId="3" borderId="0" xfId="0" applyFont="1" applyFill="1" applyAlignment="1">
      <alignment/>
    </xf>
    <xf numFmtId="164" fontId="3" fillId="3" borderId="0" xfId="0" applyFont="1" applyFill="1" applyAlignment="1">
      <alignment horizontal="right"/>
    </xf>
    <xf numFmtId="164" fontId="5" fillId="0" borderId="1" xfId="0" applyFont="1" applyBorder="1" applyAlignment="1">
      <alignment horizontal="right" vertical="top" wrapText="1"/>
    </xf>
    <xf numFmtId="164" fontId="5" fillId="0" borderId="1" xfId="0" applyFont="1" applyBorder="1" applyAlignment="1">
      <alignment vertical="top" wrapText="1"/>
    </xf>
    <xf numFmtId="164" fontId="6" fillId="4" borderId="2" xfId="0" applyFont="1" applyFill="1" applyBorder="1" applyAlignment="1">
      <alignment/>
    </xf>
    <xf numFmtId="164" fontId="0" fillId="4" borderId="3" xfId="0" applyFill="1" applyBorder="1" applyAlignment="1">
      <alignment/>
    </xf>
    <xf numFmtId="164" fontId="6" fillId="4" borderId="3" xfId="0" applyFont="1" applyFill="1" applyBorder="1" applyAlignment="1">
      <alignment/>
    </xf>
    <xf numFmtId="165" fontId="7" fillId="4" borderId="3" xfId="0" applyNumberFormat="1" applyFont="1" applyFill="1" applyBorder="1" applyAlignment="1">
      <alignment horizontal="right"/>
    </xf>
    <xf numFmtId="164" fontId="0" fillId="4" borderId="4" xfId="0" applyFill="1" applyBorder="1" applyAlignment="1">
      <alignment/>
    </xf>
    <xf numFmtId="164" fontId="6" fillId="0" borderId="5" xfId="0" applyFont="1" applyBorder="1" applyAlignment="1">
      <alignment/>
    </xf>
    <xf numFmtId="164" fontId="8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right"/>
    </xf>
    <xf numFmtId="164" fontId="9" fillId="0" borderId="5" xfId="0" applyFont="1" applyBorder="1" applyAlignment="1">
      <alignment horizontal="right"/>
    </xf>
    <xf numFmtId="166" fontId="0" fillId="0" borderId="5" xfId="0" applyNumberFormat="1" applyBorder="1" applyAlignment="1">
      <alignment/>
    </xf>
    <xf numFmtId="164" fontId="3" fillId="0" borderId="5" xfId="0" applyFont="1" applyBorder="1" applyAlignment="1">
      <alignment/>
    </xf>
    <xf numFmtId="167" fontId="1" fillId="0" borderId="5" xfId="0" applyNumberFormat="1" applyFont="1" applyBorder="1" applyAlignment="1">
      <alignment wrapText="1"/>
    </xf>
    <xf numFmtId="164" fontId="7" fillId="0" borderId="0" xfId="0" applyFont="1" applyAlignment="1">
      <alignment/>
    </xf>
    <xf numFmtId="164" fontId="0" fillId="0" borderId="5" xfId="0" applyFont="1" applyBorder="1" applyAlignment="1">
      <alignment/>
    </xf>
    <xf numFmtId="164" fontId="3" fillId="2" borderId="0" xfId="0" applyNumberFormat="1" applyFont="1" applyFill="1" applyAlignment="1">
      <alignment horizontal="right"/>
    </xf>
    <xf numFmtId="164" fontId="10" fillId="3" borderId="0" xfId="0" applyFont="1" applyFill="1" applyAlignment="1">
      <alignment/>
    </xf>
    <xf numFmtId="164" fontId="11" fillId="0" borderId="5" xfId="0" applyFont="1" applyBorder="1" applyAlignment="1">
      <alignment/>
    </xf>
    <xf numFmtId="168" fontId="0" fillId="0" borderId="5" xfId="0" applyNumberFormat="1" applyBorder="1" applyAlignment="1">
      <alignment/>
    </xf>
    <xf numFmtId="164" fontId="0" fillId="0" borderId="0" xfId="0" applyAlignment="1">
      <alignment wrapText="1"/>
    </xf>
    <xf numFmtId="164" fontId="12" fillId="0" borderId="5" xfId="0" applyFont="1" applyBorder="1" applyAlignment="1">
      <alignment/>
    </xf>
    <xf numFmtId="164" fontId="0" fillId="0" borderId="5" xfId="0" applyFont="1" applyBorder="1" applyAlignment="1">
      <alignment horizontal="left"/>
    </xf>
    <xf numFmtId="164" fontId="1" fillId="0" borderId="5" xfId="0" applyNumberFormat="1" applyFont="1" applyBorder="1" applyAlignment="1">
      <alignment wrapText="1"/>
    </xf>
    <xf numFmtId="164" fontId="0" fillId="0" borderId="0" xfId="0" applyAlignment="1">
      <alignment horizontal="left"/>
    </xf>
    <xf numFmtId="164" fontId="0" fillId="2" borderId="0" xfId="0" applyFill="1" applyAlignment="1">
      <alignment horizontal="left"/>
    </xf>
    <xf numFmtId="164" fontId="5" fillId="0" borderId="1" xfId="0" applyFont="1" applyBorder="1" applyAlignment="1">
      <alignment horizontal="left" vertical="top" wrapText="1"/>
    </xf>
    <xf numFmtId="164" fontId="13" fillId="0" borderId="5" xfId="0" applyFont="1" applyBorder="1" applyAlignment="1">
      <alignment/>
    </xf>
    <xf numFmtId="164" fontId="14" fillId="0" borderId="5" xfId="0" applyFont="1" applyBorder="1" applyAlignment="1">
      <alignment/>
    </xf>
    <xf numFmtId="164" fontId="14" fillId="0" borderId="5" xfId="0" applyFont="1" applyBorder="1" applyAlignment="1">
      <alignment horizontal="left"/>
    </xf>
    <xf numFmtId="164" fontId="2" fillId="5" borderId="0" xfId="0" applyFont="1" applyFill="1" applyAlignment="1">
      <alignment/>
    </xf>
    <xf numFmtId="164" fontId="15" fillId="5" borderId="0" xfId="0" applyFont="1" applyFill="1" applyAlignment="1">
      <alignment/>
    </xf>
    <xf numFmtId="164" fontId="0" fillId="5" borderId="0" xfId="0" applyFill="1" applyAlignment="1">
      <alignment/>
    </xf>
    <xf numFmtId="164" fontId="16" fillId="0" borderId="0" xfId="0" applyFont="1" applyAlignment="1">
      <alignment/>
    </xf>
    <xf numFmtId="164" fontId="16" fillId="6" borderId="0" xfId="0" applyFont="1" applyFill="1" applyAlignment="1">
      <alignment/>
    </xf>
    <xf numFmtId="164" fontId="5" fillId="7" borderId="1" xfId="0" applyFont="1" applyFill="1" applyBorder="1" applyAlignment="1">
      <alignment horizontal="right" vertical="top" wrapText="1"/>
    </xf>
    <xf numFmtId="164" fontId="5" fillId="7" borderId="1" xfId="0" applyFont="1" applyFill="1" applyBorder="1" applyAlignment="1">
      <alignment vertical="top" wrapText="1"/>
    </xf>
    <xf numFmtId="164" fontId="16" fillId="0" borderId="0" xfId="0" applyFont="1" applyAlignment="1">
      <alignment vertical="top"/>
    </xf>
    <xf numFmtId="164" fontId="5" fillId="8" borderId="0" xfId="0" applyFont="1" applyFill="1" applyBorder="1" applyAlignment="1">
      <alignment horizontal="right" vertical="top" wrapText="1"/>
    </xf>
    <xf numFmtId="164" fontId="5" fillId="8" borderId="0" xfId="0" applyFont="1" applyFill="1" applyBorder="1" applyAlignment="1">
      <alignment vertical="top" wrapText="1"/>
    </xf>
    <xf numFmtId="164" fontId="5" fillId="7" borderId="0" xfId="0" applyFont="1" applyFill="1" applyBorder="1" applyAlignment="1">
      <alignment horizontal="right" vertical="top" wrapText="1"/>
    </xf>
    <xf numFmtId="164" fontId="17" fillId="0" borderId="0" xfId="0" applyFont="1" applyAlignment="1">
      <alignment wrapText="1"/>
    </xf>
    <xf numFmtId="164" fontId="4" fillId="3" borderId="1" xfId="0" applyFont="1" applyFill="1" applyBorder="1" applyAlignment="1">
      <alignment horizontal="right" wrapText="1"/>
    </xf>
    <xf numFmtId="164" fontId="4" fillId="3" borderId="1" xfId="0" applyFont="1" applyFill="1" applyBorder="1" applyAlignment="1">
      <alignment horizontal="right"/>
    </xf>
    <xf numFmtId="164" fontId="0" fillId="0" borderId="0" xfId="0" applyFont="1" applyAlignment="1">
      <alignment horizontal="right"/>
    </xf>
    <xf numFmtId="164" fontId="11" fillId="0" borderId="0" xfId="0" applyFont="1" applyAlignment="1">
      <alignment/>
    </xf>
    <xf numFmtId="164" fontId="18" fillId="0" borderId="5" xfId="0" applyFont="1" applyBorder="1" applyAlignment="1">
      <alignment/>
    </xf>
    <xf numFmtId="169" fontId="11" fillId="0" borderId="5" xfId="0" applyNumberFormat="1" applyFont="1" applyBorder="1" applyAlignment="1">
      <alignment/>
    </xf>
    <xf numFmtId="164" fontId="19" fillId="3" borderId="0" xfId="0" applyFont="1" applyFill="1" applyAlignment="1">
      <alignment horizontal="left"/>
    </xf>
    <xf numFmtId="164" fontId="20" fillId="4" borderId="6" xfId="20" applyFont="1" applyFill="1" applyBorder="1">
      <alignment/>
      <protection/>
    </xf>
    <xf numFmtId="164" fontId="22" fillId="3" borderId="5" xfId="0" applyFont="1" applyFill="1" applyBorder="1" applyAlignment="1">
      <alignment/>
    </xf>
    <xf numFmtId="164" fontId="23" fillId="3" borderId="5" xfId="0" applyFont="1" applyFill="1" applyBorder="1" applyAlignment="1">
      <alignment horizontal="left"/>
    </xf>
    <xf numFmtId="164" fontId="23" fillId="3" borderId="5" xfId="0" applyFont="1" applyFill="1" applyBorder="1" applyAlignment="1">
      <alignment horizontal="right"/>
    </xf>
    <xf numFmtId="164" fontId="23" fillId="0" borderId="5" xfId="0" applyFont="1" applyBorder="1" applyAlignment="1">
      <alignment/>
    </xf>
    <xf numFmtId="164" fontId="23" fillId="0" borderId="5" xfId="0" applyFont="1" applyBorder="1" applyAlignment="1">
      <alignment horizontal="left"/>
    </xf>
    <xf numFmtId="164" fontId="23" fillId="0" borderId="5" xfId="0" applyFont="1" applyBorder="1" applyAlignment="1">
      <alignment horizontal="right"/>
    </xf>
    <xf numFmtId="164" fontId="4" fillId="9" borderId="0" xfId="0" applyFont="1" applyFill="1" applyAlignment="1">
      <alignment/>
    </xf>
    <xf numFmtId="164" fontId="10" fillId="0" borderId="5" xfId="0" applyFont="1" applyBorder="1" applyAlignment="1">
      <alignment/>
    </xf>
    <xf numFmtId="164" fontId="10" fillId="0" borderId="0" xfId="0" applyFont="1" applyAlignment="1">
      <alignment/>
    </xf>
    <xf numFmtId="164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view="pageBreakPreview" zoomScale="90" zoomScaleSheetLayoutView="90" workbookViewId="0" topLeftCell="A1">
      <selection activeCell="H14" sqref="H14"/>
    </sheetView>
  </sheetViews>
  <sheetFormatPr defaultColWidth="12.00390625" defaultRowHeight="12.75"/>
  <cols>
    <col min="1" max="1" width="6.25390625" style="0" customWidth="1"/>
    <col min="2" max="2" width="5.375" style="0" customWidth="1"/>
    <col min="3" max="3" width="18.00390625" style="0" customWidth="1"/>
    <col min="4" max="4" width="18.25390625" style="0" customWidth="1"/>
    <col min="5" max="5" width="28.25390625" style="0" customWidth="1"/>
    <col min="6" max="6" width="7.625" style="0" customWidth="1"/>
    <col min="7" max="7" width="6.00390625" style="0" customWidth="1"/>
    <col min="8" max="8" width="10.125" style="1" customWidth="1"/>
    <col min="9" max="9" width="0" style="0" hidden="1" customWidth="1"/>
    <col min="10" max="10" width="7.25390625" style="0" customWidth="1"/>
    <col min="11" max="11" width="8.75390625" style="0" customWidth="1"/>
    <col min="12" max="12" width="6.75390625" style="0" customWidth="1"/>
    <col min="13" max="13" width="8.00390625" style="0" customWidth="1"/>
    <col min="14" max="16384" width="11.625" style="0" customWidth="1"/>
  </cols>
  <sheetData>
    <row r="1" spans="1:12" ht="17.25">
      <c r="A1" s="2" t="str">
        <f>'Zadani_bezcu HZ + P'!B1</f>
        <v> 3.z. ZBP – Avanti běh 26.11.2011 – sobota</v>
      </c>
      <c r="B1" s="3"/>
      <c r="C1" s="3"/>
      <c r="D1" s="3"/>
      <c r="E1" s="3"/>
      <c r="F1" s="3"/>
      <c r="G1" s="3"/>
      <c r="H1" s="4">
        <f>'Zadani_bezcu HZ + P'!H5</f>
        <v>5.3</v>
      </c>
      <c r="I1" s="5" t="s">
        <v>0</v>
      </c>
      <c r="J1" s="5" t="s">
        <v>0</v>
      </c>
      <c r="K1" s="5" t="s">
        <v>1</v>
      </c>
      <c r="L1" s="5"/>
    </row>
    <row r="2" spans="1:12" ht="15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8"/>
      <c r="L2" s="9"/>
    </row>
    <row r="3" spans="1:12" ht="24.75">
      <c r="A3" s="10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11</v>
      </c>
      <c r="K3" s="10" t="s">
        <v>12</v>
      </c>
      <c r="L3" s="10" t="s">
        <v>13</v>
      </c>
    </row>
    <row r="4" spans="1:12" ht="12.75">
      <c r="A4" s="12"/>
      <c r="B4" s="13"/>
      <c r="C4" s="14" t="str">
        <f>'Kat. roky'!A2</f>
        <v>Muži do 39:</v>
      </c>
      <c r="D4" s="14" t="str">
        <f>'Kat. roky'!B2</f>
        <v>(RN 1972 a mladší)</v>
      </c>
      <c r="E4" s="14" t="str">
        <f>'Kat. roky'!C2</f>
        <v>MA</v>
      </c>
      <c r="F4" s="13"/>
      <c r="G4" s="13"/>
      <c r="H4" s="15"/>
      <c r="I4" s="13"/>
      <c r="J4" s="13"/>
      <c r="K4" s="13"/>
      <c r="L4" s="16"/>
    </row>
    <row r="5" spans="1:12" ht="15">
      <c r="A5" s="17">
        <f>ROW(C1)</f>
        <v>1</v>
      </c>
      <c r="B5" s="18">
        <v>20</v>
      </c>
      <c r="C5" s="19" t="s">
        <v>14</v>
      </c>
      <c r="D5" s="19" t="s">
        <v>15</v>
      </c>
      <c r="E5" s="19" t="s">
        <v>16</v>
      </c>
      <c r="F5" s="20">
        <v>1993</v>
      </c>
      <c r="G5" s="21" t="str">
        <f>VLOOKUP(F5,'RN HZ'!$A$1:$B$107,2,0)</f>
        <v>MA</v>
      </c>
      <c r="H5" s="22">
        <v>0.013715277777777778</v>
      </c>
      <c r="I5" s="23"/>
      <c r="J5" s="23">
        <v>30</v>
      </c>
      <c r="K5" s="18"/>
      <c r="L5" s="24">
        <f>H5/$H$1</f>
        <v>0.0025877882599580713</v>
      </c>
    </row>
    <row r="6" spans="1:12" ht="15">
      <c r="A6" s="17">
        <f>ROW(C2)</f>
        <v>2</v>
      </c>
      <c r="B6" s="18">
        <v>23</v>
      </c>
      <c r="C6" s="19" t="s">
        <v>17</v>
      </c>
      <c r="D6" s="19" t="s">
        <v>18</v>
      </c>
      <c r="E6" s="19" t="s">
        <v>19</v>
      </c>
      <c r="F6" s="20">
        <v>1982</v>
      </c>
      <c r="G6" s="21" t="str">
        <f>VLOOKUP(F6,'RN HZ'!$A$1:$B$107,2,0)</f>
        <v>MA</v>
      </c>
      <c r="H6" s="22">
        <v>0.013831018518518519</v>
      </c>
      <c r="I6" s="23"/>
      <c r="J6" s="23">
        <v>25</v>
      </c>
      <c r="K6" s="18"/>
      <c r="L6" s="24">
        <f>H6/$H$1</f>
        <v>0.002609626135569532</v>
      </c>
    </row>
    <row r="7" spans="1:12" ht="15">
      <c r="A7" s="17">
        <f>ROW(C3)</f>
        <v>3</v>
      </c>
      <c r="B7" s="18">
        <v>21</v>
      </c>
      <c r="C7" s="25" t="s">
        <v>20</v>
      </c>
      <c r="D7" s="19" t="s">
        <v>21</v>
      </c>
      <c r="E7" s="19" t="s">
        <v>22</v>
      </c>
      <c r="F7">
        <v>1976</v>
      </c>
      <c r="G7" s="21" t="str">
        <f>VLOOKUP(F7,'RN HZ'!$A$1:$B$107,2,0)</f>
        <v>MA</v>
      </c>
      <c r="H7" s="22">
        <v>0.013969907407407407</v>
      </c>
      <c r="I7" s="23"/>
      <c r="J7" s="23">
        <v>21</v>
      </c>
      <c r="K7" s="18"/>
      <c r="L7" s="24">
        <f>H7/$H$1</f>
        <v>0.0026358315863032845</v>
      </c>
    </row>
    <row r="8" spans="1:12" ht="15">
      <c r="A8" s="17">
        <f>ROW(C4)</f>
        <v>4</v>
      </c>
      <c r="B8" s="18">
        <v>33</v>
      </c>
      <c r="C8" s="19" t="s">
        <v>23</v>
      </c>
      <c r="D8" s="19" t="s">
        <v>24</v>
      </c>
      <c r="E8" s="19" t="s">
        <v>25</v>
      </c>
      <c r="F8" s="20">
        <v>1972</v>
      </c>
      <c r="G8" s="21" t="str">
        <f>VLOOKUP(F8,'RN HZ'!$A$1:$B$107,2,0)</f>
        <v>MA</v>
      </c>
      <c r="H8" s="22">
        <v>0.014664351851851852</v>
      </c>
      <c r="I8" s="23"/>
      <c r="J8" s="23">
        <v>21</v>
      </c>
      <c r="K8" s="18"/>
      <c r="L8" s="24">
        <f>H8/$H$1</f>
        <v>0.0027668588399720477</v>
      </c>
    </row>
    <row r="9" spans="1:12" ht="15">
      <c r="A9" s="17">
        <f>ROW(C5)</f>
        <v>5</v>
      </c>
      <c r="B9" s="18">
        <v>14</v>
      </c>
      <c r="C9" s="19" t="s">
        <v>26</v>
      </c>
      <c r="D9" s="19" t="s">
        <v>27</v>
      </c>
      <c r="E9" s="19"/>
      <c r="F9" s="20">
        <v>1976</v>
      </c>
      <c r="G9" s="21" t="str">
        <f>VLOOKUP(F9,'RN HZ'!$A$1:$B$107,2,0)</f>
        <v>MA</v>
      </c>
      <c r="H9" s="22">
        <v>0.01513888888888889</v>
      </c>
      <c r="I9" s="23"/>
      <c r="J9" s="23">
        <v>18</v>
      </c>
      <c r="K9" s="18"/>
      <c r="L9" s="24">
        <f>H9/$H$1</f>
        <v>0.0028563941299790357</v>
      </c>
    </row>
    <row r="10" spans="1:12" ht="15">
      <c r="A10" s="17">
        <f>ROW(C6)</f>
        <v>6</v>
      </c>
      <c r="B10" s="18">
        <v>27</v>
      </c>
      <c r="C10" s="19" t="s">
        <v>28</v>
      </c>
      <c r="D10" s="19" t="s">
        <v>21</v>
      </c>
      <c r="E10" s="19" t="s">
        <v>16</v>
      </c>
      <c r="F10" s="20">
        <v>1992</v>
      </c>
      <c r="G10" s="21" t="str">
        <f>VLOOKUP(F10,'RN HZ'!$A$1:$B$107,2,0)</f>
        <v>MA</v>
      </c>
      <c r="H10" s="22">
        <v>0.01525462962962963</v>
      </c>
      <c r="I10" s="23"/>
      <c r="J10" s="23">
        <v>16</v>
      </c>
      <c r="K10" s="18"/>
      <c r="L10" s="24">
        <f>H10/$H$1</f>
        <v>0.0028782320055904965</v>
      </c>
    </row>
    <row r="11" spans="1:12" ht="15">
      <c r="A11" s="17">
        <f>ROW(C7)</f>
        <v>7</v>
      </c>
      <c r="B11" s="18">
        <v>24</v>
      </c>
      <c r="C11" s="19" t="s">
        <v>29</v>
      </c>
      <c r="D11" s="19" t="s">
        <v>30</v>
      </c>
      <c r="E11" s="19" t="s">
        <v>31</v>
      </c>
      <c r="F11" s="20">
        <v>1981</v>
      </c>
      <c r="G11" s="21" t="str">
        <f>VLOOKUP(F11,'RN HZ'!$A$1:$B$107,2,0)</f>
        <v>MA</v>
      </c>
      <c r="H11" s="22">
        <v>0.015613425925925926</v>
      </c>
      <c r="I11" s="23"/>
      <c r="J11" s="23">
        <v>15</v>
      </c>
      <c r="K11" s="18"/>
      <c r="L11" s="24">
        <f>H11/$H$1</f>
        <v>0.002945929419986024</v>
      </c>
    </row>
    <row r="12" spans="1:12" ht="15">
      <c r="A12" s="17">
        <f>ROW(C8)</f>
        <v>8</v>
      </c>
      <c r="B12" s="18">
        <v>41</v>
      </c>
      <c r="C12" s="19" t="s">
        <v>32</v>
      </c>
      <c r="D12" s="19" t="s">
        <v>33</v>
      </c>
      <c r="E12" s="19" t="s">
        <v>34</v>
      </c>
      <c r="F12" s="20">
        <v>1985</v>
      </c>
      <c r="G12" s="21" t="str">
        <f>VLOOKUP(F12,'RN HZ'!$A$1:$B$107,2,0)</f>
        <v>MA</v>
      </c>
      <c r="H12" s="22">
        <v>0.015752314814814816</v>
      </c>
      <c r="I12" s="23"/>
      <c r="J12" s="23">
        <v>14</v>
      </c>
      <c r="K12" s="18"/>
      <c r="L12" s="24">
        <f>H12/$H$1</f>
        <v>0.0029721348707197766</v>
      </c>
    </row>
    <row r="13" spans="1:12" ht="15">
      <c r="A13" s="17">
        <f>ROW(C9)</f>
        <v>9</v>
      </c>
      <c r="B13" s="18">
        <v>15</v>
      </c>
      <c r="C13" s="19" t="s">
        <v>28</v>
      </c>
      <c r="D13" s="19" t="s">
        <v>24</v>
      </c>
      <c r="E13" s="19" t="s">
        <v>35</v>
      </c>
      <c r="F13" s="20">
        <v>1974</v>
      </c>
      <c r="G13" s="21" t="str">
        <f>VLOOKUP(F13,'RN HZ'!$A$1:$B$107,2,0)</f>
        <v>MA</v>
      </c>
      <c r="H13" s="22">
        <v>0.015914351851851853</v>
      </c>
      <c r="I13" s="23"/>
      <c r="J13" s="23">
        <v>13</v>
      </c>
      <c r="K13" s="18"/>
      <c r="L13" s="24">
        <f>H13/$H$1</f>
        <v>0.0030027078965758213</v>
      </c>
    </row>
    <row r="14" spans="1:12" ht="15">
      <c r="A14" s="17">
        <f>ROW(C10)</f>
        <v>10</v>
      </c>
      <c r="B14" s="18">
        <v>35</v>
      </c>
      <c r="C14" s="19" t="s">
        <v>36</v>
      </c>
      <c r="D14" s="19" t="s">
        <v>37</v>
      </c>
      <c r="E14" s="19" t="s">
        <v>16</v>
      </c>
      <c r="F14" s="20">
        <v>1996</v>
      </c>
      <c r="G14" s="21" t="str">
        <f>VLOOKUP(F14,'RN HZ'!$A$1:$B$107,2,0)</f>
        <v>MA</v>
      </c>
      <c r="H14" s="22">
        <v>0.015983796296296298</v>
      </c>
      <c r="I14" s="23"/>
      <c r="J14" s="23">
        <v>12</v>
      </c>
      <c r="K14" s="18"/>
      <c r="L14" s="24">
        <f>H14/$H$1</f>
        <v>0.0030158106219426977</v>
      </c>
    </row>
    <row r="15" spans="1:12" ht="15">
      <c r="A15" s="17">
        <f>ROW(C11)</f>
        <v>11</v>
      </c>
      <c r="B15" s="18">
        <v>29</v>
      </c>
      <c r="C15" s="19" t="s">
        <v>38</v>
      </c>
      <c r="D15" s="19" t="s">
        <v>39</v>
      </c>
      <c r="E15" s="19" t="s">
        <v>22</v>
      </c>
      <c r="F15" s="20">
        <v>1977</v>
      </c>
      <c r="G15" s="21" t="str">
        <f>VLOOKUP(F15,'RN HZ'!$A$1:$B$107,2,0)</f>
        <v>MA</v>
      </c>
      <c r="H15" s="22">
        <v>0.01653935185185185</v>
      </c>
      <c r="I15" s="23"/>
      <c r="J15" s="23">
        <v>11</v>
      </c>
      <c r="K15" s="18"/>
      <c r="L15" s="24">
        <f>H15/$H$1</f>
        <v>0.0031206324248777076</v>
      </c>
    </row>
    <row r="16" spans="1:12" ht="15">
      <c r="A16" s="17">
        <f>ROW(C12)</f>
        <v>12</v>
      </c>
      <c r="B16" s="18">
        <v>8</v>
      </c>
      <c r="C16" s="19" t="s">
        <v>40</v>
      </c>
      <c r="D16" s="19" t="s">
        <v>41</v>
      </c>
      <c r="E16" s="19" t="s">
        <v>16</v>
      </c>
      <c r="F16" s="20">
        <v>1996</v>
      </c>
      <c r="G16" s="21" t="str">
        <f>VLOOKUP(F16,'RN HZ'!$A$1:$B$107,2,0)</f>
        <v>MA</v>
      </c>
      <c r="H16" s="22">
        <v>0.01699074074074074</v>
      </c>
      <c r="I16" s="23"/>
      <c r="J16" s="23">
        <v>10</v>
      </c>
      <c r="K16" s="18"/>
      <c r="L16" s="24">
        <f>H16/$H$1</f>
        <v>0.003205800139762404</v>
      </c>
    </row>
    <row r="17" spans="1:12" ht="15">
      <c r="A17" s="17">
        <f>ROW(C13)</f>
        <v>13</v>
      </c>
      <c r="B17" s="18">
        <v>25</v>
      </c>
      <c r="C17" s="19" t="s">
        <v>42</v>
      </c>
      <c r="D17" s="19" t="s">
        <v>24</v>
      </c>
      <c r="E17" s="19" t="s">
        <v>22</v>
      </c>
      <c r="F17" s="20">
        <v>1976</v>
      </c>
      <c r="G17" s="21" t="str">
        <f>VLOOKUP(F17,'RN HZ'!$A$1:$B$107,2,0)</f>
        <v>MA</v>
      </c>
      <c r="H17" s="22">
        <v>0.017546296296296296</v>
      </c>
      <c r="I17" s="23"/>
      <c r="J17" s="23">
        <v>9</v>
      </c>
      <c r="K17" s="18"/>
      <c r="L17" s="24">
        <f>H17/$H$1</f>
        <v>0.0033106219426974146</v>
      </c>
    </row>
    <row r="18" spans="1:12" ht="15">
      <c r="A18" s="17">
        <f>ROW(C14)</f>
        <v>14</v>
      </c>
      <c r="B18" s="18">
        <v>42</v>
      </c>
      <c r="C18" s="19" t="s">
        <v>43</v>
      </c>
      <c r="D18" s="19" t="s">
        <v>44</v>
      </c>
      <c r="E18" s="19" t="s">
        <v>22</v>
      </c>
      <c r="F18" s="20">
        <v>1979</v>
      </c>
      <c r="G18" s="21" t="str">
        <f>VLOOKUP(F18,'RN HZ'!$A$1:$B$107,2,0)</f>
        <v>MA</v>
      </c>
      <c r="H18" s="22">
        <v>0.019363425925925926</v>
      </c>
      <c r="I18" s="23"/>
      <c r="J18" s="23">
        <v>8</v>
      </c>
      <c r="K18" s="18"/>
      <c r="L18" s="24">
        <f>H18/$H$1</f>
        <v>0.0036534765897973448</v>
      </c>
    </row>
    <row r="19" spans="1:12" ht="15">
      <c r="A19" s="17">
        <f>ROW(C15)</f>
        <v>15</v>
      </c>
      <c r="B19" s="18">
        <v>39</v>
      </c>
      <c r="C19" s="19" t="s">
        <v>45</v>
      </c>
      <c r="D19" s="19" t="s">
        <v>46</v>
      </c>
      <c r="E19" s="19" t="s">
        <v>22</v>
      </c>
      <c r="F19" s="20">
        <v>1978</v>
      </c>
      <c r="G19" s="21" t="str">
        <f>VLOOKUP(F19,'RN HZ'!$A$1:$B$107,2,0)</f>
        <v>MA</v>
      </c>
      <c r="H19" s="22">
        <v>0.019560185185185184</v>
      </c>
      <c r="I19" s="23"/>
      <c r="J19" s="23">
        <v>7</v>
      </c>
      <c r="K19" s="18"/>
      <c r="L19" s="24">
        <f>H19/$H$1</f>
        <v>0.0036906009783368274</v>
      </c>
    </row>
    <row r="20" spans="1:12" ht="12.75">
      <c r="A20" s="12"/>
      <c r="B20" s="13"/>
      <c r="C20" s="14" t="str">
        <f>'Kat. roky'!A3</f>
        <v>Muži 40 – 49:</v>
      </c>
      <c r="D20" s="14" t="str">
        <f>'Kat. roky'!B3</f>
        <v>(RN 1971 – 1962)</v>
      </c>
      <c r="E20" s="14" t="str">
        <f>'Kat. roky'!C3</f>
        <v>MB</v>
      </c>
      <c r="F20" s="13"/>
      <c r="G20" s="13"/>
      <c r="H20" s="15"/>
      <c r="I20" s="13"/>
      <c r="J20" s="13"/>
      <c r="K20" s="13"/>
      <c r="L20" s="16"/>
    </row>
    <row r="21" spans="1:12" ht="15">
      <c r="A21" s="17">
        <f>ROW(C1)</f>
        <v>1</v>
      </c>
      <c r="B21" s="18">
        <v>11</v>
      </c>
      <c r="C21" s="19" t="s">
        <v>47</v>
      </c>
      <c r="D21" s="19" t="s">
        <v>27</v>
      </c>
      <c r="E21" s="19" t="s">
        <v>19</v>
      </c>
      <c r="F21" s="20">
        <v>1970</v>
      </c>
      <c r="G21" s="21" t="str">
        <f>VLOOKUP(F21,'RN HZ'!$A$1:$B$107,2,0)</f>
        <v>MB</v>
      </c>
      <c r="H21" s="22">
        <v>0.013333333333333334</v>
      </c>
      <c r="I21" s="23"/>
      <c r="J21" s="23">
        <v>30</v>
      </c>
      <c r="K21" s="18"/>
      <c r="L21" s="24">
        <f>H21/$H$1</f>
        <v>0.002515723270440252</v>
      </c>
    </row>
    <row r="22" spans="1:12" ht="15">
      <c r="A22" s="17">
        <f>ROW(C2)</f>
        <v>2</v>
      </c>
      <c r="B22" s="18">
        <v>16</v>
      </c>
      <c r="C22" s="19" t="s">
        <v>48</v>
      </c>
      <c r="D22" s="19" t="s">
        <v>49</v>
      </c>
      <c r="E22" s="19" t="s">
        <v>19</v>
      </c>
      <c r="F22" s="20">
        <v>1971</v>
      </c>
      <c r="G22" s="21" t="str">
        <f>VLOOKUP(F22,'RN HZ'!$A$1:$B$107,2,0)</f>
        <v>MB</v>
      </c>
      <c r="H22" s="22">
        <v>0.01355324074074074</v>
      </c>
      <c r="I22" s="23"/>
      <c r="J22" s="23">
        <v>25</v>
      </c>
      <c r="K22" s="18"/>
      <c r="L22" s="24">
        <f>H22/$H$1</f>
        <v>0.0025572152341020267</v>
      </c>
    </row>
    <row r="23" spans="1:12" ht="15">
      <c r="A23" s="17">
        <f>ROW(C3)</f>
        <v>3</v>
      </c>
      <c r="B23" s="18">
        <v>3</v>
      </c>
      <c r="C23" s="19" t="s">
        <v>50</v>
      </c>
      <c r="D23" s="19" t="s">
        <v>27</v>
      </c>
      <c r="E23" s="19" t="s">
        <v>51</v>
      </c>
      <c r="F23" s="20">
        <v>1963</v>
      </c>
      <c r="G23" s="21" t="str">
        <f>VLOOKUP(F23,'RN HZ'!$A$1:$B$107,2,0)</f>
        <v>MB</v>
      </c>
      <c r="H23" s="22">
        <v>0.015717592592592592</v>
      </c>
      <c r="I23" s="23"/>
      <c r="J23" s="23">
        <v>18</v>
      </c>
      <c r="K23" s="18"/>
      <c r="L23" s="24">
        <f>H23/$H$1</f>
        <v>0.002965583508036338</v>
      </c>
    </row>
    <row r="24" spans="1:12" ht="15">
      <c r="A24" s="17">
        <f>ROW(C4)</f>
        <v>4</v>
      </c>
      <c r="B24" s="18">
        <v>26</v>
      </c>
      <c r="C24" s="19" t="s">
        <v>52</v>
      </c>
      <c r="D24" s="19" t="s">
        <v>53</v>
      </c>
      <c r="E24" s="19" t="s">
        <v>54</v>
      </c>
      <c r="F24" s="20">
        <v>1969</v>
      </c>
      <c r="G24" s="21" t="str">
        <f>VLOOKUP(F24,'RN HZ'!$A$1:$B$107,2,0)</f>
        <v>MB</v>
      </c>
      <c r="H24" s="22">
        <v>0.015891203703703703</v>
      </c>
      <c r="I24" s="23"/>
      <c r="J24" s="23">
        <v>16</v>
      </c>
      <c r="K24" s="18"/>
      <c r="L24" s="24">
        <f>H24/$H$1</f>
        <v>0.0029983403214535287</v>
      </c>
    </row>
    <row r="25" spans="1:12" ht="15">
      <c r="A25" s="17">
        <f>ROW(C5)</f>
        <v>5</v>
      </c>
      <c r="B25" s="18">
        <v>34</v>
      </c>
      <c r="C25" s="19" t="s">
        <v>55</v>
      </c>
      <c r="D25" s="19" t="s">
        <v>56</v>
      </c>
      <c r="E25" s="19" t="s">
        <v>57</v>
      </c>
      <c r="F25" s="20">
        <v>1963</v>
      </c>
      <c r="G25" s="21" t="str">
        <f>VLOOKUP(F25,'RN HZ'!$A$1:$B$107,2,0)</f>
        <v>MB</v>
      </c>
      <c r="H25" s="22">
        <v>0.01675925925925926</v>
      </c>
      <c r="I25" s="23"/>
      <c r="J25" s="23">
        <v>15</v>
      </c>
      <c r="K25" s="18"/>
      <c r="L25" s="24">
        <f>H25/$H$1</f>
        <v>0.003162124388539483</v>
      </c>
    </row>
    <row r="26" spans="1:12" ht="15">
      <c r="A26" s="17">
        <f>ROW(C6)</f>
        <v>6</v>
      </c>
      <c r="B26" s="18">
        <v>9</v>
      </c>
      <c r="C26" s="19" t="s">
        <v>58</v>
      </c>
      <c r="D26" s="19" t="s">
        <v>21</v>
      </c>
      <c r="E26" s="19" t="s">
        <v>59</v>
      </c>
      <c r="F26" s="20">
        <v>1964</v>
      </c>
      <c r="G26" s="21" t="str">
        <f>VLOOKUP(F26,'RN HZ'!$A$1:$B$107,2,0)</f>
        <v>MB</v>
      </c>
      <c r="H26" s="22">
        <v>0.01707175925925926</v>
      </c>
      <c r="I26" s="23"/>
      <c r="J26" s="23">
        <v>14</v>
      </c>
      <c r="K26" s="18"/>
      <c r="L26" s="24">
        <f>H26/$H$1</f>
        <v>0.003221086652690426</v>
      </c>
    </row>
    <row r="27" spans="1:12" ht="15">
      <c r="A27" s="17">
        <f>ROW(C8)</f>
        <v>8</v>
      </c>
      <c r="B27" s="18">
        <v>31</v>
      </c>
      <c r="C27" s="19" t="s">
        <v>60</v>
      </c>
      <c r="D27" s="19" t="s">
        <v>61</v>
      </c>
      <c r="E27" s="19"/>
      <c r="F27" s="20">
        <v>1971</v>
      </c>
      <c r="G27" s="21" t="str">
        <f>VLOOKUP(F27,'RN HZ'!$A$1:$B$107,2,0)</f>
        <v>MB</v>
      </c>
      <c r="H27" s="22">
        <v>0.017280092592592593</v>
      </c>
      <c r="I27" s="23"/>
      <c r="J27" s="23">
        <v>13</v>
      </c>
      <c r="K27" s="18"/>
      <c r="L27" s="24">
        <f>H27/$H$1</f>
        <v>0.0032603948287910555</v>
      </c>
    </row>
    <row r="28" spans="1:12" ht="15">
      <c r="A28" s="17">
        <f>ROW(C9)</f>
        <v>9</v>
      </c>
      <c r="B28" s="18">
        <v>30</v>
      </c>
      <c r="C28" s="19" t="s">
        <v>62</v>
      </c>
      <c r="D28" s="19" t="s">
        <v>63</v>
      </c>
      <c r="E28" s="19" t="s">
        <v>64</v>
      </c>
      <c r="F28" s="20">
        <v>1963</v>
      </c>
      <c r="G28" s="21" t="str">
        <f>VLOOKUP(F28,'RN HZ'!$A$1:$B$107,2,0)</f>
        <v>MB</v>
      </c>
      <c r="H28" s="22">
        <v>0.017893518518518517</v>
      </c>
      <c r="I28" s="23"/>
      <c r="J28" s="23">
        <v>12</v>
      </c>
      <c r="K28" s="18"/>
      <c r="L28" s="24">
        <f>H28/$H$1</f>
        <v>0.0033761355695317956</v>
      </c>
    </row>
    <row r="29" spans="1:12" ht="12.75">
      <c r="A29" s="12"/>
      <c r="B29" s="13"/>
      <c r="C29" s="14" t="str">
        <f>'Kat. roky'!A4</f>
        <v>Muži 50 – 59:</v>
      </c>
      <c r="D29" s="14" t="str">
        <f>'Kat. roky'!B4</f>
        <v>(RN 1961 – 1952)</v>
      </c>
      <c r="E29" s="14" t="str">
        <f>'Kat. roky'!C4</f>
        <v>MC</v>
      </c>
      <c r="F29" s="13"/>
      <c r="G29" s="13"/>
      <c r="H29" s="15"/>
      <c r="I29" s="13"/>
      <c r="J29" s="13"/>
      <c r="K29" s="13"/>
      <c r="L29" s="16"/>
    </row>
    <row r="30" spans="1:12" ht="15">
      <c r="A30" s="17">
        <f>ROW(C1)</f>
        <v>1</v>
      </c>
      <c r="B30" s="18">
        <v>22</v>
      </c>
      <c r="C30" s="19" t="s">
        <v>65</v>
      </c>
      <c r="D30" s="19" t="s">
        <v>66</v>
      </c>
      <c r="E30" s="19" t="s">
        <v>67</v>
      </c>
      <c r="F30" s="26">
        <v>1960</v>
      </c>
      <c r="G30" s="21" t="str">
        <f>VLOOKUP(F30,'RN HZ'!$A$1:$B$107,2,0)</f>
        <v>MC</v>
      </c>
      <c r="H30" s="22">
        <v>0.01363425925925926</v>
      </c>
      <c r="I30" s="23"/>
      <c r="J30" s="23">
        <v>30</v>
      </c>
      <c r="K30" s="18"/>
      <c r="L30" s="24">
        <f>H30/$H$1</f>
        <v>0.002572501747030049</v>
      </c>
    </row>
    <row r="31" spans="1:12" ht="15">
      <c r="A31" s="17">
        <f>ROW(C2)</f>
        <v>2</v>
      </c>
      <c r="B31" s="18">
        <v>4</v>
      </c>
      <c r="C31" s="19" t="s">
        <v>68</v>
      </c>
      <c r="D31" s="19" t="s">
        <v>69</v>
      </c>
      <c r="E31" s="19" t="s">
        <v>70</v>
      </c>
      <c r="F31" s="20">
        <v>1956</v>
      </c>
      <c r="G31" s="21" t="str">
        <f>VLOOKUP(F31,'RN HZ'!$A$1:$B$107,2,0)</f>
        <v>MC</v>
      </c>
      <c r="H31" s="22">
        <v>0.014907407407407407</v>
      </c>
      <c r="I31" s="23"/>
      <c r="J31" s="23">
        <v>25</v>
      </c>
      <c r="K31" s="18"/>
      <c r="L31" s="24">
        <f>H31/$H$1</f>
        <v>0.0028127183787561147</v>
      </c>
    </row>
    <row r="32" spans="1:12" ht="15">
      <c r="A32" s="17">
        <f>ROW(C3)</f>
        <v>3</v>
      </c>
      <c r="B32" s="18">
        <v>6</v>
      </c>
      <c r="C32" s="19" t="s">
        <v>71</v>
      </c>
      <c r="D32" s="19" t="s">
        <v>24</v>
      </c>
      <c r="E32" s="19" t="s">
        <v>64</v>
      </c>
      <c r="F32" s="20">
        <v>1957</v>
      </c>
      <c r="G32" s="21" t="str">
        <f>VLOOKUP(F32,'RN HZ'!$A$1:$B$107,2,0)</f>
        <v>MC</v>
      </c>
      <c r="H32" s="22">
        <v>0.015347222222222222</v>
      </c>
      <c r="I32" s="23"/>
      <c r="J32" s="23">
        <v>21</v>
      </c>
      <c r="K32" s="18"/>
      <c r="L32" s="24">
        <f>H32/$H$1</f>
        <v>0.0028957023060796647</v>
      </c>
    </row>
    <row r="33" spans="1:12" ht="15">
      <c r="A33" s="17">
        <f>ROW(C4)</f>
        <v>4</v>
      </c>
      <c r="B33" s="18">
        <v>19</v>
      </c>
      <c r="C33" s="19" t="s">
        <v>72</v>
      </c>
      <c r="D33" s="19" t="s">
        <v>27</v>
      </c>
      <c r="E33" s="19" t="s">
        <v>73</v>
      </c>
      <c r="F33" s="20">
        <v>1961</v>
      </c>
      <c r="G33" s="21" t="str">
        <f>VLOOKUP(F33,'RN HZ'!$A$1:$B$107,2,0)</f>
        <v>MC</v>
      </c>
      <c r="H33" s="22">
        <v>0.015381944444444445</v>
      </c>
      <c r="I33" s="23"/>
      <c r="J33" s="23">
        <v>18</v>
      </c>
      <c r="K33" s="18"/>
      <c r="L33" s="24">
        <f>H33/$H$1</f>
        <v>0.0029022536687631027</v>
      </c>
    </row>
    <row r="34" spans="1:12" ht="15">
      <c r="A34" s="17">
        <f>ROW(C5)</f>
        <v>5</v>
      </c>
      <c r="B34" s="18">
        <v>38</v>
      </c>
      <c r="C34" s="19" t="s">
        <v>74</v>
      </c>
      <c r="D34" s="19" t="s">
        <v>75</v>
      </c>
      <c r="E34" s="19"/>
      <c r="F34" s="20">
        <v>1953</v>
      </c>
      <c r="G34" s="21" t="str">
        <f>VLOOKUP(F34,'RN HZ'!$A$1:$B$107,2,0)</f>
        <v>MC</v>
      </c>
      <c r="H34" s="22">
        <v>0.015949074074074074</v>
      </c>
      <c r="I34" s="23"/>
      <c r="J34" s="23">
        <v>16</v>
      </c>
      <c r="K34" s="18"/>
      <c r="L34" s="24">
        <f>H34/$H$1</f>
        <v>0.0030092592592592593</v>
      </c>
    </row>
    <row r="35" spans="1:12" ht="15">
      <c r="A35" s="17">
        <f>ROW(C6)</f>
        <v>6</v>
      </c>
      <c r="B35" s="18">
        <v>10</v>
      </c>
      <c r="C35" s="19" t="s">
        <v>76</v>
      </c>
      <c r="D35" s="19" t="s">
        <v>24</v>
      </c>
      <c r="E35" s="19" t="s">
        <v>59</v>
      </c>
      <c r="F35" s="20">
        <v>1956</v>
      </c>
      <c r="G35" s="21" t="str">
        <f>VLOOKUP(F35,'RN HZ'!$A$1:$B$107,2,0)</f>
        <v>MC</v>
      </c>
      <c r="H35" s="22">
        <v>0.016354166666666666</v>
      </c>
      <c r="I35" s="23"/>
      <c r="J35" s="23">
        <v>15</v>
      </c>
      <c r="K35" s="18"/>
      <c r="L35" s="24">
        <f>H35/$H$1</f>
        <v>0.0030856918238993713</v>
      </c>
    </row>
    <row r="36" spans="1:12" ht="15">
      <c r="A36" s="17">
        <f>ROW(C8)</f>
        <v>8</v>
      </c>
      <c r="B36" s="18">
        <v>1</v>
      </c>
      <c r="C36" s="19" t="s">
        <v>77</v>
      </c>
      <c r="D36" s="19" t="s">
        <v>78</v>
      </c>
      <c r="E36" s="19"/>
      <c r="F36" s="26">
        <v>1961</v>
      </c>
      <c r="G36" s="21" t="str">
        <f>VLOOKUP(F36,'RN HZ'!$A$1:$B$107,2,0)</f>
        <v>MC</v>
      </c>
      <c r="H36" s="22">
        <v>0.016527777777777777</v>
      </c>
      <c r="I36" s="23"/>
      <c r="J36" s="23">
        <v>14</v>
      </c>
      <c r="K36" s="18" t="s">
        <v>1</v>
      </c>
      <c r="L36" s="24">
        <f>H36/$H$1</f>
        <v>0.0031184486373165617</v>
      </c>
    </row>
    <row r="37" spans="1:12" ht="12.75">
      <c r="A37" s="12"/>
      <c r="B37" s="13"/>
      <c r="C37" s="14" t="str">
        <f>'Kat. roky'!A5</f>
        <v>Muži nad 60: </v>
      </c>
      <c r="D37" s="14" t="str">
        <f>'Kat. roky'!B5</f>
        <v>(RN 1951 a méně)</v>
      </c>
      <c r="E37" s="14" t="str">
        <f>'Kat. roky'!C5</f>
        <v>MD</v>
      </c>
      <c r="F37" s="13"/>
      <c r="G37" s="13"/>
      <c r="H37" s="15"/>
      <c r="I37" s="13"/>
      <c r="J37" s="13"/>
      <c r="K37" s="13"/>
      <c r="L37" s="16"/>
    </row>
    <row r="38" spans="1:12" ht="15">
      <c r="A38" s="17">
        <f>ROW(C1)</f>
        <v>1</v>
      </c>
      <c r="B38" s="18">
        <v>18</v>
      </c>
      <c r="C38" s="19" t="s">
        <v>79</v>
      </c>
      <c r="D38" s="19" t="s">
        <v>80</v>
      </c>
      <c r="E38" s="19" t="s">
        <v>81</v>
      </c>
      <c r="F38" s="20">
        <v>1950</v>
      </c>
      <c r="G38" s="21" t="str">
        <f>VLOOKUP(F38,'RN HZ'!$A$1:$B$107,2,0)</f>
        <v>MD</v>
      </c>
      <c r="H38" s="22">
        <v>0.016516203703703703</v>
      </c>
      <c r="I38" s="23"/>
      <c r="J38" s="23">
        <v>30</v>
      </c>
      <c r="K38" s="18"/>
      <c r="L38" s="24">
        <f>H38/$H$1</f>
        <v>0.003116264849755416</v>
      </c>
    </row>
    <row r="39" spans="1:12" ht="15">
      <c r="A39" s="17">
        <f>ROW(C2)</f>
        <v>2</v>
      </c>
      <c r="B39" s="18">
        <v>12</v>
      </c>
      <c r="C39" s="19" t="s">
        <v>82</v>
      </c>
      <c r="D39" s="19" t="s">
        <v>83</v>
      </c>
      <c r="E39" s="19" t="s">
        <v>84</v>
      </c>
      <c r="F39" s="20">
        <v>1951</v>
      </c>
      <c r="G39" s="21" t="str">
        <f>VLOOKUP(F39,'RN HZ'!$A$1:$B$107,2,0)</f>
        <v>MD</v>
      </c>
      <c r="H39" s="22">
        <v>0.01892361111111111</v>
      </c>
      <c r="I39" s="23"/>
      <c r="J39" s="23">
        <v>25</v>
      </c>
      <c r="K39" s="18"/>
      <c r="L39" s="24">
        <f>H39/$H$1</f>
        <v>0.0035704926624737943</v>
      </c>
    </row>
    <row r="40" spans="1:12" ht="15">
      <c r="A40" s="17">
        <f>ROW(C3)</f>
        <v>3</v>
      </c>
      <c r="B40" s="18">
        <v>5</v>
      </c>
      <c r="C40" s="19" t="s">
        <v>85</v>
      </c>
      <c r="D40" s="19" t="s">
        <v>69</v>
      </c>
      <c r="E40" s="19" t="s">
        <v>86</v>
      </c>
      <c r="F40" s="20">
        <v>1946</v>
      </c>
      <c r="G40" s="21" t="str">
        <f>VLOOKUP(F40,'RN HZ'!$A$1:$B$107,2,0)</f>
        <v>MD</v>
      </c>
      <c r="H40" s="22">
        <v>0.01990740740740741</v>
      </c>
      <c r="I40" s="23"/>
      <c r="J40" s="23">
        <v>21</v>
      </c>
      <c r="K40" s="18"/>
      <c r="L40" s="24">
        <f>H40/$H$1</f>
        <v>0.0037561146051712092</v>
      </c>
    </row>
    <row r="41" spans="1:12" ht="17.25">
      <c r="A41" s="2" t="str">
        <f>'Zadani_bezcu HZ + P'!B1</f>
        <v> 3.z. ZBP – Avanti běh 26.11.2011 – sobota</v>
      </c>
      <c r="B41" s="3"/>
      <c r="C41" s="3"/>
      <c r="D41" s="3"/>
      <c r="E41" s="3"/>
      <c r="F41" s="3"/>
      <c r="G41" s="3"/>
      <c r="H41" s="27">
        <f>'Zadani_bezcu HZ + P'!I5</f>
        <v>2.7</v>
      </c>
      <c r="I41" s="5" t="s">
        <v>0</v>
      </c>
      <c r="J41" s="5" t="s">
        <v>0</v>
      </c>
      <c r="K41" s="5" t="s">
        <v>1</v>
      </c>
      <c r="L41" s="5"/>
    </row>
    <row r="42" spans="1:12" ht="15">
      <c r="A42" s="6" t="s">
        <v>2</v>
      </c>
      <c r="B42" s="7"/>
      <c r="C42" s="7"/>
      <c r="D42" s="7"/>
      <c r="E42" s="7"/>
      <c r="F42" s="7"/>
      <c r="G42" s="7"/>
      <c r="H42" s="7"/>
      <c r="I42" s="28"/>
      <c r="J42" s="28"/>
      <c r="K42" s="8"/>
      <c r="L42" s="9"/>
    </row>
    <row r="43" spans="1:12" ht="12.75" customHeight="1">
      <c r="A43" s="12"/>
      <c r="B43" s="13"/>
      <c r="C43" s="14" t="str">
        <f>'Kat. roky'!A6</f>
        <v>Ženy</v>
      </c>
      <c r="D43" s="14" t="str">
        <f>'Kat. roky'!B6</f>
        <v> </v>
      </c>
      <c r="E43" s="14" t="str">
        <f>'Kat. roky'!C6</f>
        <v>Ž</v>
      </c>
      <c r="F43" s="13"/>
      <c r="G43" s="13"/>
      <c r="H43" s="15"/>
      <c r="I43" s="13"/>
      <c r="J43" s="13"/>
      <c r="K43" s="13"/>
      <c r="L43" s="16"/>
    </row>
    <row r="44" spans="1:12" ht="15">
      <c r="A44" s="17">
        <f>ROW(C1)</f>
        <v>1</v>
      </c>
      <c r="B44" s="18">
        <v>2</v>
      </c>
      <c r="C44" s="19" t="s">
        <v>87</v>
      </c>
      <c r="D44" s="19" t="s">
        <v>88</v>
      </c>
      <c r="E44" s="19" t="s">
        <v>70</v>
      </c>
      <c r="F44" s="26">
        <v>1972</v>
      </c>
      <c r="G44" s="21" t="s">
        <v>89</v>
      </c>
      <c r="H44" s="22">
        <v>0.008101851851851851</v>
      </c>
      <c r="I44" s="23"/>
      <c r="J44" s="23">
        <v>30</v>
      </c>
      <c r="K44" s="18"/>
      <c r="L44" s="24">
        <f>H44/$H$41</f>
        <v>0.003000685871056241</v>
      </c>
    </row>
    <row r="45" spans="1:12" ht="15">
      <c r="A45" s="17">
        <f>ROW(C2)</f>
        <v>2</v>
      </c>
      <c r="B45" s="18">
        <v>13</v>
      </c>
      <c r="C45" s="19" t="s">
        <v>90</v>
      </c>
      <c r="D45" s="19" t="s">
        <v>91</v>
      </c>
      <c r="E45" s="19"/>
      <c r="F45" s="20">
        <v>1977</v>
      </c>
      <c r="G45" s="21" t="s">
        <v>89</v>
      </c>
      <c r="H45" s="22">
        <v>0.00829861111111111</v>
      </c>
      <c r="I45" s="23"/>
      <c r="J45" s="23">
        <v>25</v>
      </c>
      <c r="K45" s="18"/>
      <c r="L45" s="24">
        <f>H45/$H$41</f>
        <v>0.0030735596707818927</v>
      </c>
    </row>
    <row r="46" spans="1:12" ht="15">
      <c r="A46" s="17">
        <f>ROW(C3)</f>
        <v>3</v>
      </c>
      <c r="B46" s="18">
        <v>7</v>
      </c>
      <c r="C46" s="19" t="s">
        <v>92</v>
      </c>
      <c r="D46" s="19" t="s">
        <v>93</v>
      </c>
      <c r="E46" s="19" t="s">
        <v>16</v>
      </c>
      <c r="F46" s="26">
        <v>1997</v>
      </c>
      <c r="G46" s="21" t="s">
        <v>89</v>
      </c>
      <c r="H46" s="22">
        <v>0.009363425925925926</v>
      </c>
      <c r="I46" s="23"/>
      <c r="J46" s="23">
        <v>21</v>
      </c>
      <c r="K46" s="18"/>
      <c r="L46" s="24">
        <f>H46/$H$41</f>
        <v>0.003467935528120713</v>
      </c>
    </row>
    <row r="47" spans="1:12" ht="15">
      <c r="A47" s="17">
        <f>ROW(C4)</f>
        <v>4</v>
      </c>
      <c r="B47" s="18">
        <v>17</v>
      </c>
      <c r="C47" s="19" t="s">
        <v>94</v>
      </c>
      <c r="D47" s="19" t="s">
        <v>95</v>
      </c>
      <c r="E47" s="19" t="s">
        <v>22</v>
      </c>
      <c r="F47" s="20">
        <v>1966</v>
      </c>
      <c r="G47" s="21" t="s">
        <v>89</v>
      </c>
      <c r="H47" s="22">
        <v>0.009537037037037037</v>
      </c>
      <c r="I47" s="23"/>
      <c r="J47" s="23">
        <v>18</v>
      </c>
      <c r="K47" s="18"/>
      <c r="L47" s="24">
        <f>H47/$H$41</f>
        <v>0.0035322359396433465</v>
      </c>
    </row>
    <row r="48" spans="1:12" ht="15">
      <c r="A48" s="17">
        <f>ROW(C5)</f>
        <v>5</v>
      </c>
      <c r="B48" s="18">
        <v>36</v>
      </c>
      <c r="C48" s="19" t="s">
        <v>36</v>
      </c>
      <c r="D48" s="19" t="s">
        <v>96</v>
      </c>
      <c r="E48" s="19" t="s">
        <v>16</v>
      </c>
      <c r="F48" s="20">
        <v>1998</v>
      </c>
      <c r="G48" s="21" t="s">
        <v>89</v>
      </c>
      <c r="H48" s="22">
        <v>0.010497685185185185</v>
      </c>
      <c r="I48" s="23"/>
      <c r="J48" s="23">
        <v>16</v>
      </c>
      <c r="K48" s="18"/>
      <c r="L48" s="24">
        <f>H48/$H$41</f>
        <v>0.0038880315500685867</v>
      </c>
    </row>
    <row r="49" spans="1:12" ht="15">
      <c r="A49" s="17">
        <f>ROW(C6)</f>
        <v>6</v>
      </c>
      <c r="B49" s="18">
        <v>37</v>
      </c>
      <c r="C49" s="19" t="s">
        <v>36</v>
      </c>
      <c r="D49" s="19" t="s">
        <v>97</v>
      </c>
      <c r="E49" s="19"/>
      <c r="F49" s="20">
        <v>1971</v>
      </c>
      <c r="G49" s="21" t="s">
        <v>89</v>
      </c>
      <c r="H49" s="22">
        <v>0.010520833333333333</v>
      </c>
      <c r="I49" s="23"/>
      <c r="J49" s="23">
        <v>15</v>
      </c>
      <c r="K49" s="18"/>
      <c r="L49" s="24">
        <f>H49/$H$41</f>
        <v>0.0038966049382716046</v>
      </c>
    </row>
    <row r="50" spans="1:12" ht="15">
      <c r="A50" s="17">
        <f>ROW(C8)</f>
        <v>8</v>
      </c>
      <c r="B50" s="18">
        <v>28</v>
      </c>
      <c r="C50" s="19" t="s">
        <v>98</v>
      </c>
      <c r="D50" s="19" t="s">
        <v>99</v>
      </c>
      <c r="E50" s="19" t="s">
        <v>100</v>
      </c>
      <c r="F50" s="20">
        <v>1982</v>
      </c>
      <c r="G50" s="21" t="s">
        <v>89</v>
      </c>
      <c r="H50" s="22">
        <v>0.011354166666666667</v>
      </c>
      <c r="I50" s="23"/>
      <c r="J50" s="23">
        <v>14</v>
      </c>
      <c r="K50" s="18"/>
      <c r="L50" s="24">
        <f>H50/$H$41</f>
        <v>0.004205246913580246</v>
      </c>
    </row>
    <row r="51" spans="1:12" ht="15">
      <c r="A51" s="17">
        <f>ROW(C9)</f>
        <v>9</v>
      </c>
      <c r="B51" s="18">
        <v>40</v>
      </c>
      <c r="C51" s="19" t="s">
        <v>101</v>
      </c>
      <c r="D51" s="19" t="s">
        <v>102</v>
      </c>
      <c r="E51" s="19" t="s">
        <v>103</v>
      </c>
      <c r="F51" s="20">
        <v>1964</v>
      </c>
      <c r="G51" s="21" t="s">
        <v>89</v>
      </c>
      <c r="H51" s="22">
        <v>0.012303240740740741</v>
      </c>
      <c r="I51" s="23"/>
      <c r="J51" s="23">
        <v>13</v>
      </c>
      <c r="K51" s="18"/>
      <c r="L51" s="24">
        <f>H51/$H$41</f>
        <v>0.004556755829903978</v>
      </c>
    </row>
    <row r="52" spans="1:12" ht="15">
      <c r="A52" s="17">
        <f>ROW(C10)</f>
        <v>10</v>
      </c>
      <c r="B52" s="18">
        <v>32</v>
      </c>
      <c r="C52" s="19" t="s">
        <v>104</v>
      </c>
      <c r="D52" s="19" t="s">
        <v>105</v>
      </c>
      <c r="E52" s="19" t="s">
        <v>22</v>
      </c>
      <c r="F52" s="20">
        <v>1959</v>
      </c>
      <c r="G52" s="21" t="s">
        <v>89</v>
      </c>
      <c r="H52" s="22">
        <v>0.012326388888888888</v>
      </c>
      <c r="I52" s="23"/>
      <c r="J52" s="23">
        <v>12</v>
      </c>
      <c r="K52" s="18"/>
      <c r="L52" s="24">
        <f>H52/$H$41</f>
        <v>0.004565329218106995</v>
      </c>
    </row>
    <row r="53" spans="1:12" ht="12.75" hidden="1">
      <c r="A53" s="2" t="str">
        <f>'Zadani_bezcu HZ + P'!B1</f>
        <v> 3.z. ZBP – Avanti běh 26.11.2011 – sobota</v>
      </c>
      <c r="B53" s="3"/>
      <c r="C53" s="3"/>
      <c r="D53" s="3"/>
      <c r="E53" s="3"/>
      <c r="F53" s="3"/>
      <c r="G53" s="3"/>
      <c r="H53" s="27">
        <v>0.012326388888888888</v>
      </c>
      <c r="I53" s="5" t="s">
        <v>0</v>
      </c>
      <c r="J53" s="5" t="s">
        <v>0</v>
      </c>
      <c r="K53" s="5" t="s">
        <v>1</v>
      </c>
      <c r="L53" s="5"/>
    </row>
    <row r="54" spans="1:12" ht="12.75" hidden="1">
      <c r="A54" s="6" t="s">
        <v>2</v>
      </c>
      <c r="B54" s="7"/>
      <c r="C54" s="7"/>
      <c r="D54" s="7"/>
      <c r="E54" s="7"/>
      <c r="F54" s="7"/>
      <c r="G54" s="7"/>
      <c r="H54" s="7"/>
      <c r="I54" s="28"/>
      <c r="J54" s="28"/>
      <c r="K54" s="8"/>
      <c r="L54" s="9"/>
    </row>
    <row r="55" spans="1:12" ht="12.75" customHeight="1" hidden="1">
      <c r="A55" s="12"/>
      <c r="B55" s="13"/>
      <c r="C55" s="14" t="str">
        <f>'Kat. roky'!A7</f>
        <v>Příchozí</v>
      </c>
      <c r="D55" s="14" t="str">
        <f>'Kat. roky'!B7</f>
        <v> </v>
      </c>
      <c r="E55" s="14" t="str">
        <f>'Kat. roky'!C7</f>
        <v>P</v>
      </c>
      <c r="F55" s="13"/>
      <c r="G55" s="13"/>
      <c r="H55" s="15"/>
      <c r="I55" s="13"/>
      <c r="J55" s="13"/>
      <c r="K55" s="13"/>
      <c r="L55" s="16"/>
    </row>
    <row r="56" spans="1:12" ht="12.75" hidden="1">
      <c r="A56" s="17">
        <f>ROW(C1)</f>
        <v>1</v>
      </c>
      <c r="B56" s="18"/>
      <c r="C56" s="29"/>
      <c r="D56" s="19"/>
      <c r="E56" s="19"/>
      <c r="F56" s="20"/>
      <c r="G56" s="21"/>
      <c r="H56" s="30" t="e">
        <f>VLOOKUP(B56,Stopky!$B$2:$C$1006,2,0)</f>
        <v>#N/A</v>
      </c>
      <c r="I56" s="23"/>
      <c r="J56" s="23"/>
      <c r="K56" s="18" t="e">
        <f>RANK(H56,'Zadani_bezcu HZ + P'!$I$1:$I$931,1)</f>
        <v>#N/A</v>
      </c>
      <c r="L56" s="24" t="e">
        <f>H56/$H$41</f>
        <v>#N/A</v>
      </c>
    </row>
    <row r="57" spans="1:12" ht="12.75" hidden="1">
      <c r="A57" s="17">
        <f>ROW(C2)</f>
        <v>2</v>
      </c>
      <c r="B57" s="18"/>
      <c r="C57" s="29"/>
      <c r="D57" s="19"/>
      <c r="E57" s="19"/>
      <c r="F57" s="20"/>
      <c r="G57" s="21"/>
      <c r="H57" s="30" t="e">
        <f>VLOOKUP(B57,Stopky!$B$2:$C$1006,2,0)</f>
        <v>#N/A</v>
      </c>
      <c r="I57" s="23"/>
      <c r="J57" s="23"/>
      <c r="K57" s="18" t="e">
        <f>RANK(H57,'Zadani_bezcu HZ + P'!$I$1:$I$931,1)</f>
        <v>#N/A</v>
      </c>
      <c r="L57" s="24" t="e">
        <f>H57/$H$41</f>
        <v>#N/A</v>
      </c>
    </row>
    <row r="58" spans="1:12" ht="12.75" hidden="1">
      <c r="A58" s="17">
        <f>ROW(C3)</f>
        <v>3</v>
      </c>
      <c r="B58" s="18"/>
      <c r="C58" s="29"/>
      <c r="D58" s="19"/>
      <c r="E58" s="19"/>
      <c r="F58" s="20"/>
      <c r="G58" s="21"/>
      <c r="H58" s="30" t="e">
        <f>VLOOKUP(B58,Stopky!$B$2:$C$1006,2,0)</f>
        <v>#N/A</v>
      </c>
      <c r="I58" s="23"/>
      <c r="J58" s="23"/>
      <c r="K58" s="18" t="e">
        <f>RANK(H58,'Zadani_bezcu HZ + P'!$I$1:$I$931,1)</f>
        <v>#N/A</v>
      </c>
      <c r="L58" s="24" t="e">
        <f>H58/$H$41</f>
        <v>#N/A</v>
      </c>
    </row>
    <row r="59" spans="1:12" ht="12.75" hidden="1">
      <c r="A59" s="17">
        <f>ROW(C4)</f>
        <v>4</v>
      </c>
      <c r="B59" s="18"/>
      <c r="C59" s="29"/>
      <c r="D59" s="19"/>
      <c r="E59" s="19"/>
      <c r="F59" s="20"/>
      <c r="G59" s="21"/>
      <c r="H59" s="30" t="e">
        <f>VLOOKUP(B59,Stopky!$B$2:$C$1006,2,0)</f>
        <v>#N/A</v>
      </c>
      <c r="I59" s="23"/>
      <c r="J59" s="23"/>
      <c r="K59" s="18" t="e">
        <f>RANK(H59,'Zadani_bezcu HZ + P'!$I$1:$I$931,1)</f>
        <v>#N/A</v>
      </c>
      <c r="L59" s="24" t="e">
        <f>H59/$H$41</f>
        <v>#N/A</v>
      </c>
    </row>
    <row r="60" spans="1:12" ht="12.75" hidden="1">
      <c r="A60" s="17">
        <f>ROW(C5)</f>
        <v>5</v>
      </c>
      <c r="B60" s="18"/>
      <c r="C60" s="29"/>
      <c r="D60" s="19"/>
      <c r="E60" s="19"/>
      <c r="F60" s="20"/>
      <c r="G60" s="21"/>
      <c r="H60" s="30" t="e">
        <f>VLOOKUP(B60,Stopky!$B$2:$C$1006,2,0)</f>
        <v>#N/A</v>
      </c>
      <c r="I60" s="23"/>
      <c r="J60" s="23"/>
      <c r="K60" s="18" t="e">
        <f>RANK(H60,'Zadani_bezcu HZ + P'!$I$1:$I$931,1)</f>
        <v>#N/A</v>
      </c>
      <c r="L60" s="24" t="e">
        <f>H60/$H$41</f>
        <v>#N/A</v>
      </c>
    </row>
    <row r="61" ht="12.75" hidden="1"/>
    <row r="62" ht="12.75">
      <c r="H62"/>
    </row>
  </sheetData>
  <printOptions/>
  <pageMargins left="0.7875" right="0.7875" top="0.7875" bottom="0.7875" header="0.5118055555555555" footer="0.5118055555555555"/>
  <pageSetup fitToHeight="2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view="pageBreakPreview" zoomScale="90" zoomScaleSheetLayoutView="90" workbookViewId="0" topLeftCell="A1">
      <selection activeCell="E23" sqref="E23"/>
    </sheetView>
  </sheetViews>
  <sheetFormatPr defaultColWidth="12.00390625" defaultRowHeight="12.75"/>
  <cols>
    <col min="1" max="1" width="6.00390625" style="0" customWidth="1"/>
    <col min="2" max="2" width="6.625" style="0" customWidth="1"/>
    <col min="3" max="3" width="14.625" style="0" customWidth="1"/>
    <col min="4" max="4" width="11.625" style="0" customWidth="1"/>
    <col min="5" max="5" width="21.25390625" style="0" customWidth="1"/>
    <col min="6" max="6" width="6.375" style="0" customWidth="1"/>
    <col min="7" max="7" width="6.00390625" style="0" customWidth="1"/>
    <col min="8" max="8" width="8.00390625" style="0" customWidth="1"/>
    <col min="9" max="9" width="6.125" style="0" customWidth="1"/>
    <col min="10" max="10" width="9.125" style="0" customWidth="1"/>
    <col min="11" max="11" width="9.00390625" style="0" customWidth="1"/>
    <col min="12" max="12" width="7.625" style="0" customWidth="1"/>
    <col min="13" max="16384" width="11.625" style="0" customWidth="1"/>
  </cols>
  <sheetData>
    <row r="1" spans="1:12" ht="17.25">
      <c r="A1" s="2" t="str">
        <f>'Kategorie M+V+Z'!A1</f>
        <v> 3.z. ZBP – Avanti běh 26.11.2011 – sobota</v>
      </c>
      <c r="B1" s="3"/>
      <c r="C1" s="3"/>
      <c r="D1" s="3"/>
      <c r="E1" s="3"/>
      <c r="F1" s="3"/>
      <c r="G1" s="3"/>
      <c r="H1" s="3"/>
      <c r="I1" s="3"/>
      <c r="J1" s="5" t="s">
        <v>1</v>
      </c>
      <c r="K1" s="2"/>
      <c r="L1" s="3"/>
    </row>
    <row r="2" spans="1:12" s="31" customFormat="1" ht="24.75">
      <c r="A2" s="10" t="s">
        <v>106</v>
      </c>
      <c r="B2" s="10" t="s">
        <v>4</v>
      </c>
      <c r="C2" s="11" t="s">
        <v>5</v>
      </c>
      <c r="D2" s="11" t="s">
        <v>6</v>
      </c>
      <c r="E2" s="11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13</v>
      </c>
      <c r="K2" s="10" t="s">
        <v>107</v>
      </c>
      <c r="L2" s="10" t="s">
        <v>108</v>
      </c>
    </row>
    <row r="3" spans="1:12" ht="15">
      <c r="A3" s="6" t="s">
        <v>109</v>
      </c>
      <c r="B3" s="7"/>
      <c r="C3" s="7"/>
      <c r="D3" s="7"/>
      <c r="E3" s="7"/>
      <c r="F3" s="7"/>
      <c r="G3" s="7"/>
      <c r="H3" s="4">
        <f>'Kategorie M+V+Z'!H1</f>
        <v>5.3</v>
      </c>
      <c r="I3" s="5" t="s">
        <v>0</v>
      </c>
      <c r="J3" s="8"/>
      <c r="K3" s="9"/>
      <c r="L3" s="6"/>
    </row>
    <row r="4" spans="1:12" ht="12.75">
      <c r="A4" s="17">
        <f>ROW(C1)</f>
        <v>1</v>
      </c>
      <c r="B4" s="32">
        <f>'Kategorie M+V+Z'!B36</f>
        <v>1</v>
      </c>
      <c r="C4" s="26" t="str">
        <f>'Kategorie M+V+Z'!C21:H21</f>
        <v>Kotyza</v>
      </c>
      <c r="D4" s="26" t="str">
        <f>'Kategorie M+V+Z'!D21:I21</f>
        <v>Petr</v>
      </c>
      <c r="E4" s="33" t="str">
        <f>'Kategorie M+V+Z'!E21:J21</f>
        <v>USK Uni Brno</v>
      </c>
      <c r="F4" s="26">
        <f>'Kategorie M+V+Z'!F21:K21</f>
        <v>1970</v>
      </c>
      <c r="G4" s="20" t="str">
        <f>'Kategorie M+V+Z'!G21:L21</f>
        <v>MB</v>
      </c>
      <c r="H4" s="22">
        <f>'Kategorie M+V+Z'!H21:M21</f>
        <v>0.013333333333333334</v>
      </c>
      <c r="I4" s="17">
        <f>'Kategorie M+V+Z'!I21:N21</f>
        <v>0</v>
      </c>
      <c r="J4" s="24">
        <f>'Kategorie M+V+Z'!L21</f>
        <v>0.002515723270440252</v>
      </c>
      <c r="K4" s="24">
        <f>H4-$H$4</f>
        <v>0</v>
      </c>
      <c r="L4" s="34">
        <f>ROUND((K4/J4*1000),0)</f>
        <v>0</v>
      </c>
    </row>
    <row r="5" spans="1:12" ht="12.75">
      <c r="A5" s="17">
        <f>ROW(C2)</f>
        <v>2</v>
      </c>
      <c r="B5" s="32">
        <f>'Kategorie M+V+Z'!B37</f>
        <v>0</v>
      </c>
      <c r="C5" s="26" t="str">
        <f>'Kategorie M+V+Z'!C22:H22</f>
        <v>Palko</v>
      </c>
      <c r="D5" s="26" t="str">
        <f>'Kategorie M+V+Z'!D22:I22</f>
        <v>Aleš</v>
      </c>
      <c r="E5" s="33" t="str">
        <f>'Kategorie M+V+Z'!E22:J22</f>
        <v>USK Uni Brno</v>
      </c>
      <c r="F5" s="26">
        <f>'Kategorie M+V+Z'!F22:K22</f>
        <v>1971</v>
      </c>
      <c r="G5" s="20" t="str">
        <f>'Kategorie M+V+Z'!G22:L22</f>
        <v>MB</v>
      </c>
      <c r="H5" s="22">
        <f>'Kategorie M+V+Z'!H22:M22</f>
        <v>0.01355324074074074</v>
      </c>
      <c r="I5" s="17">
        <f>'Kategorie M+V+Z'!I22:N22</f>
        <v>0</v>
      </c>
      <c r="J5" s="24">
        <f>'Kategorie M+V+Z'!L22</f>
        <v>0.0025572152341020267</v>
      </c>
      <c r="K5" s="24">
        <f>H5-$H$4</f>
        <v>0.0002199074074074065</v>
      </c>
      <c r="L5" s="34">
        <f>ROUND((K5/J5*1000),0)</f>
        <v>86</v>
      </c>
    </row>
    <row r="6" spans="1:12" ht="12.75">
      <c r="A6" s="17">
        <f>ROW(C3)</f>
        <v>3</v>
      </c>
      <c r="B6" s="32">
        <f>'Kategorie M+V+Z'!B45</f>
        <v>13</v>
      </c>
      <c r="C6" s="26" t="str">
        <f>'Kategorie M+V+Z'!C30:H30</f>
        <v>Kratochvíl</v>
      </c>
      <c r="D6" s="26" t="str">
        <f>'Kategorie M+V+Z'!D30:I30</f>
        <v>Pavel</v>
      </c>
      <c r="E6" s="33" t="str">
        <f>'Kategorie M+V+Z'!E30:J30</f>
        <v>Sokol Rudíkov</v>
      </c>
      <c r="F6" s="26">
        <f>'Kategorie M+V+Z'!F30:K30</f>
        <v>1960</v>
      </c>
      <c r="G6" s="20" t="str">
        <f>'Kategorie M+V+Z'!G30:L30</f>
        <v>MC</v>
      </c>
      <c r="H6" s="22">
        <f>'Kategorie M+V+Z'!H30:M30</f>
        <v>0.01363425925925926</v>
      </c>
      <c r="I6" s="17">
        <f>'Kategorie M+V+Z'!I30:N30</f>
        <v>0</v>
      </c>
      <c r="J6" s="24">
        <f>'Kategorie M+V+Z'!L30</f>
        <v>0.002572501747030049</v>
      </c>
      <c r="K6" s="24">
        <f>H6-$H$4</f>
        <v>0.00030092592592592497</v>
      </c>
      <c r="L6" s="34">
        <f>ROUND((K6/J6*1000),0)</f>
        <v>117</v>
      </c>
    </row>
    <row r="7" spans="1:12" ht="12.75">
      <c r="A7" s="17">
        <f>ROW(C4)</f>
        <v>4</v>
      </c>
      <c r="B7" s="32">
        <f>'Kategorie M+V+Z'!B21</f>
        <v>11</v>
      </c>
      <c r="C7" s="26" t="str">
        <f>'Kategorie M+V+Z'!C5:H5</f>
        <v>Čabala</v>
      </c>
      <c r="D7" s="26" t="str">
        <f>'Kategorie M+V+Z'!D5:I5</f>
        <v>Vojtěch</v>
      </c>
      <c r="E7" s="33" t="str">
        <f>'Kategorie M+V+Z'!E5:J5</f>
        <v>TJ Znojmo</v>
      </c>
      <c r="F7" s="26">
        <f>'Kategorie M+V+Z'!F5:K5</f>
        <v>1993</v>
      </c>
      <c r="G7" s="20" t="str">
        <f>'Kategorie M+V+Z'!G5:L5</f>
        <v>MA</v>
      </c>
      <c r="H7" s="22">
        <f>'Kategorie M+V+Z'!H5:M5</f>
        <v>0.013715277777777778</v>
      </c>
      <c r="I7" s="17">
        <f>'Kategorie M+V+Z'!I5:N5</f>
        <v>0</v>
      </c>
      <c r="J7" s="24">
        <f>'Kategorie M+V+Z'!L5</f>
        <v>0.0025877882599580713</v>
      </c>
      <c r="K7" s="24">
        <f>H7-$H$4</f>
        <v>0.00038194444444444343</v>
      </c>
      <c r="L7" s="34">
        <f>ROUND((K7/J7*1000),0)</f>
        <v>148</v>
      </c>
    </row>
    <row r="8" spans="1:12" ht="12.75">
      <c r="A8" s="17">
        <f>ROW(C5)</f>
        <v>5</v>
      </c>
      <c r="B8" s="32">
        <f>'Kategorie M+V+Z'!B22</f>
        <v>16</v>
      </c>
      <c r="C8" s="26" t="str">
        <f>'Kategorie M+V+Z'!C6:H6</f>
        <v>Soural</v>
      </c>
      <c r="D8" s="26" t="str">
        <f>'Kategorie M+V+Z'!D6:I6</f>
        <v>Lukáš</v>
      </c>
      <c r="E8" s="33" t="str">
        <f>'Kategorie M+V+Z'!E6:J6</f>
        <v>USK Uni Brno</v>
      </c>
      <c r="F8" s="26">
        <f>'Kategorie M+V+Z'!F6:K6</f>
        <v>1982</v>
      </c>
      <c r="G8" s="20" t="str">
        <f>'Kategorie M+V+Z'!G6:L6</f>
        <v>MA</v>
      </c>
      <c r="H8" s="22">
        <f>'Kategorie M+V+Z'!H6:M6</f>
        <v>0.013831018518518519</v>
      </c>
      <c r="I8" s="17">
        <f>'Kategorie M+V+Z'!I6:N6</f>
        <v>0</v>
      </c>
      <c r="J8" s="24">
        <f>'Kategorie M+V+Z'!L6</f>
        <v>0.002609626135569532</v>
      </c>
      <c r="K8" s="24">
        <f>H8-$H$4</f>
        <v>0.0004976851851851843</v>
      </c>
      <c r="L8" s="34">
        <f>ROUND((K8/J8*1000),0)</f>
        <v>191</v>
      </c>
    </row>
    <row r="9" spans="1:12" ht="12.75">
      <c r="A9" s="17">
        <f>ROW(C6)</f>
        <v>6</v>
      </c>
      <c r="B9" s="32">
        <f>'Kategorie M+V+Z'!B23</f>
        <v>3</v>
      </c>
      <c r="C9" s="26" t="str">
        <f>'Kategorie M+V+Z'!C7:H7</f>
        <v>Michalec</v>
      </c>
      <c r="D9" s="26" t="str">
        <f>'Kategorie M+V+Z'!D7:I7</f>
        <v>Josef</v>
      </c>
      <c r="E9" s="33" t="str">
        <f>'Kategorie M+V+Z'!E7:J7</f>
        <v>Znojmo</v>
      </c>
      <c r="F9" s="26">
        <f>'Kategorie M+V+Z'!F7:K7</f>
        <v>1976</v>
      </c>
      <c r="G9" s="20" t="str">
        <f>'Kategorie M+V+Z'!G7:L7</f>
        <v>MA</v>
      </c>
      <c r="H9" s="22">
        <f>'Kategorie M+V+Z'!H7:M7</f>
        <v>0.013969907407407407</v>
      </c>
      <c r="I9" s="17">
        <f>'Kategorie M+V+Z'!I7:N7</f>
        <v>0</v>
      </c>
      <c r="J9" s="24">
        <f>'Kategorie M+V+Z'!L7</f>
        <v>0.0026358315863032845</v>
      </c>
      <c r="K9" s="24">
        <f>H9-$H$4</f>
        <v>0.0006365740740740724</v>
      </c>
      <c r="L9" s="34">
        <f>ROUND((K9/J9*1000),0)</f>
        <v>242</v>
      </c>
    </row>
    <row r="10" spans="1:12" ht="12.75">
      <c r="A10" s="17">
        <f>ROW(C7)</f>
        <v>7</v>
      </c>
      <c r="B10" s="32">
        <f>'Kategorie M+V+Z'!B23</f>
        <v>3</v>
      </c>
      <c r="C10" s="26" t="str">
        <f>'Kategorie M+V+Z'!C8:H8</f>
        <v>Fučík</v>
      </c>
      <c r="D10" s="26" t="str">
        <f>'Kategorie M+V+Z'!D8:I8</f>
        <v>Karel</v>
      </c>
      <c r="E10" s="33" t="str">
        <f>'Kategorie M+V+Z'!E8:J8</f>
        <v>Černín</v>
      </c>
      <c r="F10" s="26">
        <f>'Kategorie M+V+Z'!F8:K8</f>
        <v>1972</v>
      </c>
      <c r="G10" s="20" t="str">
        <f>'Kategorie M+V+Z'!G8:L8</f>
        <v>MA</v>
      </c>
      <c r="H10" s="22">
        <f>'Kategorie M+V+Z'!H8:M8</f>
        <v>0.014664351851851852</v>
      </c>
      <c r="I10" s="17">
        <f>'Kategorie M+V+Z'!I8:N8</f>
        <v>0</v>
      </c>
      <c r="J10" s="24">
        <f>'Kategorie M+V+Z'!L8</f>
        <v>0.0027668588399720477</v>
      </c>
      <c r="K10" s="24">
        <f>H10-$H$4</f>
        <v>0.0013310185185185178</v>
      </c>
      <c r="L10" s="34">
        <f>ROUND((K10/J10*1000),0)</f>
        <v>481</v>
      </c>
    </row>
    <row r="11" spans="1:12" ht="12.75">
      <c r="A11" s="17">
        <f>ROW(C8)</f>
        <v>8</v>
      </c>
      <c r="B11" s="32">
        <f>'Kategorie M+V+Z'!B46</f>
        <v>7</v>
      </c>
      <c r="C11" s="26" t="str">
        <f>'Kategorie M+V+Z'!C31:H31</f>
        <v>Kolínek</v>
      </c>
      <c r="D11" s="26" t="str">
        <f>'Kategorie M+V+Z'!D31:I31</f>
        <v>František</v>
      </c>
      <c r="E11" s="33" t="str">
        <f>'Kategorie M+V+Z'!E31:J31</f>
        <v>AK Perná</v>
      </c>
      <c r="F11" s="26">
        <f>'Kategorie M+V+Z'!F31:K31</f>
        <v>1956</v>
      </c>
      <c r="G11" s="20" t="str">
        <f>'Kategorie M+V+Z'!G31:L31</f>
        <v>MC</v>
      </c>
      <c r="H11" s="22">
        <f>'Kategorie M+V+Z'!H31:M31</f>
        <v>0.014907407407407407</v>
      </c>
      <c r="I11" s="17">
        <f>'Kategorie M+V+Z'!I31:N31</f>
        <v>0</v>
      </c>
      <c r="J11" s="24">
        <f>'Kategorie M+V+Z'!L31</f>
        <v>0.0028127183787561147</v>
      </c>
      <c r="K11" s="24">
        <f>H11-$H$4</f>
        <v>0.0015740740740740732</v>
      </c>
      <c r="L11" s="34">
        <f>ROUND((K11/J11*1000),0)</f>
        <v>560</v>
      </c>
    </row>
    <row r="12" spans="1:12" ht="12.75">
      <c r="A12" s="17">
        <f>ROW(C9)</f>
        <v>9</v>
      </c>
      <c r="B12" s="32">
        <f>'Kategorie M+V+Z'!B24</f>
        <v>26</v>
      </c>
      <c r="C12" s="26" t="str">
        <f>'Kategorie M+V+Z'!C9:H9</f>
        <v>Horák</v>
      </c>
      <c r="D12" s="26" t="str">
        <f>'Kategorie M+V+Z'!D9:I9</f>
        <v>Petr</v>
      </c>
      <c r="E12" s="33">
        <f>'Kategorie M+V+Z'!E9:J9</f>
        <v>0</v>
      </c>
      <c r="F12" s="26">
        <f>'Kategorie M+V+Z'!F9:K9</f>
        <v>1976</v>
      </c>
      <c r="G12" s="20" t="str">
        <f>'Kategorie M+V+Z'!G9:L9</f>
        <v>MA</v>
      </c>
      <c r="H12" s="22">
        <f>'Kategorie M+V+Z'!H9:M9</f>
        <v>0.01513888888888889</v>
      </c>
      <c r="I12" s="17">
        <f>'Kategorie M+V+Z'!I9:N9</f>
        <v>0</v>
      </c>
      <c r="J12" s="24">
        <f>'Kategorie M+V+Z'!L9</f>
        <v>0.0028563941299790357</v>
      </c>
      <c r="K12" s="24">
        <f>H12-$H$4</f>
        <v>0.001805555555555555</v>
      </c>
      <c r="L12" s="34">
        <f>ROUND((K12/J12*1000),0)</f>
        <v>632</v>
      </c>
    </row>
    <row r="13" spans="1:12" ht="12.75">
      <c r="A13" s="17">
        <f>ROW(C10)</f>
        <v>10</v>
      </c>
      <c r="B13" s="32">
        <f>'Kategorie M+V+Z'!B25</f>
        <v>34</v>
      </c>
      <c r="C13" s="26" t="str">
        <f>'Kategorie M+V+Z'!C10:H10</f>
        <v>Hrubý</v>
      </c>
      <c r="D13" s="26" t="str">
        <f>'Kategorie M+V+Z'!D10:I10</f>
        <v>Josef</v>
      </c>
      <c r="E13" s="33" t="str">
        <f>'Kategorie M+V+Z'!E10:J10</f>
        <v>TJ Znojmo</v>
      </c>
      <c r="F13" s="26">
        <f>'Kategorie M+V+Z'!F10:K10</f>
        <v>1992</v>
      </c>
      <c r="G13" s="20" t="str">
        <f>'Kategorie M+V+Z'!G10:L10</f>
        <v>MA</v>
      </c>
      <c r="H13" s="22">
        <f>'Kategorie M+V+Z'!H10:M10</f>
        <v>0.01525462962962963</v>
      </c>
      <c r="I13" s="17">
        <f>'Kategorie M+V+Z'!I10:N10</f>
        <v>0</v>
      </c>
      <c r="J13" s="24">
        <f>'Kategorie M+V+Z'!L10</f>
        <v>0.0028782320055904965</v>
      </c>
      <c r="K13" s="24">
        <f>H13-$H$4</f>
        <v>0.001921296296296296</v>
      </c>
      <c r="L13" s="34">
        <f>ROUND((K13/J13*1000),0)</f>
        <v>668</v>
      </c>
    </row>
    <row r="14" spans="1:12" ht="12.75">
      <c r="A14" s="17">
        <f>ROW(C11)</f>
        <v>11</v>
      </c>
      <c r="B14" s="32">
        <f>'Kategorie M+V+Z'!B47</f>
        <v>17</v>
      </c>
      <c r="C14" s="26" t="str">
        <f>'Kategorie M+V+Z'!C32:H32</f>
        <v>Podzimek</v>
      </c>
      <c r="D14" s="26" t="str">
        <f>'Kategorie M+V+Z'!D32:I32</f>
        <v>Karel</v>
      </c>
      <c r="E14" s="33" t="str">
        <f>'Kategorie M+V+Z'!E32:J32</f>
        <v>TK Znojmo</v>
      </c>
      <c r="F14" s="26">
        <f>'Kategorie M+V+Z'!F32:K32</f>
        <v>1957</v>
      </c>
      <c r="G14" s="20" t="str">
        <f>'Kategorie M+V+Z'!G32:L32</f>
        <v>MC</v>
      </c>
      <c r="H14" s="22">
        <f>'Kategorie M+V+Z'!H32:M32</f>
        <v>0.015347222222222222</v>
      </c>
      <c r="I14" s="17">
        <f>'Kategorie M+V+Z'!I32:N32</f>
        <v>0</v>
      </c>
      <c r="J14" s="24">
        <f>'Kategorie M+V+Z'!L32</f>
        <v>0.0028957023060796647</v>
      </c>
      <c r="K14" s="24">
        <f>H14-$H$4</f>
        <v>0.002013888888888888</v>
      </c>
      <c r="L14" s="34">
        <f>ROUND((K14/J14*1000),0)</f>
        <v>695</v>
      </c>
    </row>
    <row r="15" spans="1:12" ht="12.75">
      <c r="A15" s="17">
        <f>ROW(C12)</f>
        <v>12</v>
      </c>
      <c r="B15" s="32">
        <f>'Kategorie M+V+Z'!B48</f>
        <v>36</v>
      </c>
      <c r="C15" s="26" t="str">
        <f>'Kategorie M+V+Z'!C33:H33</f>
        <v>Motálek</v>
      </c>
      <c r="D15" s="26" t="str">
        <f>'Kategorie M+V+Z'!D33:I33</f>
        <v>Petr</v>
      </c>
      <c r="E15" s="33" t="str">
        <f>'Kategorie M+V+Z'!E33:J33</f>
        <v>Spartak Třebíč</v>
      </c>
      <c r="F15" s="26">
        <f>'Kategorie M+V+Z'!F33:K33</f>
        <v>1961</v>
      </c>
      <c r="G15" s="20" t="str">
        <f>'Kategorie M+V+Z'!G33:L33</f>
        <v>MC</v>
      </c>
      <c r="H15" s="22">
        <f>'Kategorie M+V+Z'!H33:M33</f>
        <v>0.015381944444444445</v>
      </c>
      <c r="I15" s="17">
        <f>'Kategorie M+V+Z'!I33:N33</f>
        <v>0</v>
      </c>
      <c r="J15" s="24">
        <f>'Kategorie M+V+Z'!L33</f>
        <v>0.0029022536687631027</v>
      </c>
      <c r="K15" s="24">
        <f>H15-$H$4</f>
        <v>0.0020486111111111104</v>
      </c>
      <c r="L15" s="34">
        <f>ROUND((K15/J15*1000),0)</f>
        <v>706</v>
      </c>
    </row>
    <row r="16" spans="1:12" ht="12.75">
      <c r="A16" s="17">
        <f>ROW(C13)</f>
        <v>13</v>
      </c>
      <c r="B16" s="32">
        <f>'Kategorie M+V+Z'!B26</f>
        <v>9</v>
      </c>
      <c r="C16" s="26" t="str">
        <f>'Kategorie M+V+Z'!C11:H11</f>
        <v>Kučera</v>
      </c>
      <c r="D16" s="26" t="str">
        <f>'Kategorie M+V+Z'!D11:I11</f>
        <v>Jan</v>
      </c>
      <c r="E16" s="33" t="str">
        <f>'Kategorie M+V+Z'!E11:J11</f>
        <v>TK Mor.Budějovice</v>
      </c>
      <c r="F16" s="26">
        <f>'Kategorie M+V+Z'!F11:K11</f>
        <v>1981</v>
      </c>
      <c r="G16" s="20" t="str">
        <f>'Kategorie M+V+Z'!G11:L11</f>
        <v>MA</v>
      </c>
      <c r="H16" s="22">
        <f>'Kategorie M+V+Z'!H11:M11</f>
        <v>0.015613425925925926</v>
      </c>
      <c r="I16" s="17">
        <f>'Kategorie M+V+Z'!I11:N11</f>
        <v>0</v>
      </c>
      <c r="J16" s="24">
        <f>'Kategorie M+V+Z'!L11</f>
        <v>0.002945929419986024</v>
      </c>
      <c r="K16" s="24">
        <f>H16-$H$4</f>
        <v>0.0022800925925925922</v>
      </c>
      <c r="L16" s="34">
        <f>ROUND((K16/J16*1000),0)</f>
        <v>774</v>
      </c>
    </row>
    <row r="17" spans="1:12" ht="12.75">
      <c r="A17" s="17">
        <f>ROW(C14)</f>
        <v>14</v>
      </c>
      <c r="B17" s="32">
        <f>'Kategorie M+V+Z'!B38</f>
        <v>18</v>
      </c>
      <c r="C17" s="26" t="str">
        <f>'Kategorie M+V+Z'!C23:H23</f>
        <v>Patočka</v>
      </c>
      <c r="D17" s="26" t="str">
        <f>'Kategorie M+V+Z'!D23:I23</f>
        <v>Petr</v>
      </c>
      <c r="E17" s="33" t="str">
        <f>'Kategorie M+V+Z'!E23:J23</f>
        <v>Dino Sport Ivančice</v>
      </c>
      <c r="F17" s="26">
        <f>'Kategorie M+V+Z'!F23:K23</f>
        <v>1963</v>
      </c>
      <c r="G17" s="20" t="str">
        <f>'Kategorie M+V+Z'!G23:L23</f>
        <v>MB</v>
      </c>
      <c r="H17" s="22">
        <f>'Kategorie M+V+Z'!H23:M23</f>
        <v>0.015717592592592592</v>
      </c>
      <c r="I17" s="17">
        <f>'Kategorie M+V+Z'!I23:N23</f>
        <v>0</v>
      </c>
      <c r="J17" s="24">
        <f>'Kategorie M+V+Z'!L23</f>
        <v>0.002965583508036338</v>
      </c>
      <c r="K17" s="24">
        <f>H17-$H$4</f>
        <v>0.002384259259259258</v>
      </c>
      <c r="L17" s="34">
        <f>ROUND((K17/J17*1000),0)</f>
        <v>804</v>
      </c>
    </row>
    <row r="18" spans="1:12" ht="12.75">
      <c r="A18" s="17">
        <f>ROW(C15)</f>
        <v>15</v>
      </c>
      <c r="B18" s="32">
        <f>'Kategorie M+V+Z'!B27</f>
        <v>31</v>
      </c>
      <c r="C18" s="26" t="str">
        <f>'Kategorie M+V+Z'!C12:H12</f>
        <v>Toman</v>
      </c>
      <c r="D18" s="26" t="str">
        <f>'Kategorie M+V+Z'!D12:I12</f>
        <v>Jakub</v>
      </c>
      <c r="E18" s="33" t="str">
        <f>'Kategorie M+V+Z'!E12:J12</f>
        <v>P.P.Znojmo</v>
      </c>
      <c r="F18" s="26">
        <f>'Kategorie M+V+Z'!F12:K12</f>
        <v>1985</v>
      </c>
      <c r="G18" s="20" t="str">
        <f>'Kategorie M+V+Z'!G12:L12</f>
        <v>MA</v>
      </c>
      <c r="H18" s="22">
        <f>'Kategorie M+V+Z'!H12:M12</f>
        <v>0.015752314814814816</v>
      </c>
      <c r="I18" s="17">
        <f>'Kategorie M+V+Z'!I12:N12</f>
        <v>0</v>
      </c>
      <c r="J18" s="24">
        <f>'Kategorie M+V+Z'!L12</f>
        <v>0.0029721348707197766</v>
      </c>
      <c r="K18" s="24">
        <f>H18-$H$4</f>
        <v>0.002418981481481482</v>
      </c>
      <c r="L18" s="34">
        <f>ROUND((K18/J18*1000),0)</f>
        <v>814</v>
      </c>
    </row>
    <row r="19" spans="1:12" ht="12.75">
      <c r="A19" s="17">
        <f>ROW(C16)</f>
        <v>16</v>
      </c>
      <c r="B19" s="32">
        <f>'Kategorie M+V+Z'!B39</f>
        <v>12</v>
      </c>
      <c r="C19" s="26" t="str">
        <f>'Kategorie M+V+Z'!C24:H24</f>
        <v>Straka</v>
      </c>
      <c r="D19" s="26" t="str">
        <f>'Kategorie M+V+Z'!D24:I24</f>
        <v>Kamil</v>
      </c>
      <c r="E19" s="33" t="str">
        <f>'Kategorie M+V+Z'!E24:J24</f>
        <v>Dačice</v>
      </c>
      <c r="F19" s="26">
        <f>'Kategorie M+V+Z'!F24:K24</f>
        <v>1969</v>
      </c>
      <c r="G19" s="20" t="str">
        <f>'Kategorie M+V+Z'!G24:L24</f>
        <v>MB</v>
      </c>
      <c r="H19" s="22">
        <f>'Kategorie M+V+Z'!H24:M24</f>
        <v>0.015891203703703703</v>
      </c>
      <c r="I19" s="17">
        <f>'Kategorie M+V+Z'!I24:N24</f>
        <v>0</v>
      </c>
      <c r="J19" s="24">
        <f>'Kategorie M+V+Z'!L24</f>
        <v>0.0029983403214535287</v>
      </c>
      <c r="K19" s="24">
        <f>H19-$H$4</f>
        <v>0.0025578703703703683</v>
      </c>
      <c r="L19" s="34">
        <f>ROUND((K19/J19*1000),0)</f>
        <v>853</v>
      </c>
    </row>
    <row r="20" spans="1:12" ht="12.75">
      <c r="A20" s="17">
        <f>ROW(C17)</f>
        <v>17</v>
      </c>
      <c r="B20" s="32">
        <f>'Kategorie M+V+Z'!B28</f>
        <v>30</v>
      </c>
      <c r="C20" s="26" t="str">
        <f>'Kategorie M+V+Z'!C13:H13</f>
        <v>Hrubý</v>
      </c>
      <c r="D20" s="26" t="str">
        <f>'Kategorie M+V+Z'!D13:I13</f>
        <v>Karel</v>
      </c>
      <c r="E20" s="33" t="str">
        <f>'Kategorie M+V+Z'!E13:J13</f>
        <v>Volejbal Znojmo</v>
      </c>
      <c r="F20" s="26">
        <f>'Kategorie M+V+Z'!F13:K13</f>
        <v>1974</v>
      </c>
      <c r="G20" s="20" t="str">
        <f>'Kategorie M+V+Z'!G13:L13</f>
        <v>MA</v>
      </c>
      <c r="H20" s="22">
        <f>'Kategorie M+V+Z'!H13:M13</f>
        <v>0.015914351851851853</v>
      </c>
      <c r="I20" s="17">
        <f>'Kategorie M+V+Z'!I13:N13</f>
        <v>0</v>
      </c>
      <c r="J20" s="24">
        <f>'Kategorie M+V+Z'!L13</f>
        <v>0.0030027078965758213</v>
      </c>
      <c r="K20" s="24">
        <f>H20-$H$4</f>
        <v>0.002581018518518519</v>
      </c>
      <c r="L20" s="34">
        <f>ROUND((K20/J20*1000),0)</f>
        <v>860</v>
      </c>
    </row>
    <row r="21" spans="1:12" ht="12.75">
      <c r="A21" s="17">
        <f>ROW(C18)</f>
        <v>18</v>
      </c>
      <c r="B21" s="32">
        <f>'Kategorie M+V+Z'!B49</f>
        <v>37</v>
      </c>
      <c r="C21" s="26" t="str">
        <f>'Kategorie M+V+Z'!C34:H34</f>
        <v>Gross</v>
      </c>
      <c r="D21" s="26" t="str">
        <f>'Kategorie M+V+Z'!D34:I34</f>
        <v>Luděk</v>
      </c>
      <c r="E21" s="33">
        <f>'Kategorie M+V+Z'!E34:J34</f>
        <v>0</v>
      </c>
      <c r="F21" s="26">
        <f>'Kategorie M+V+Z'!F34:K34</f>
        <v>1953</v>
      </c>
      <c r="G21" s="20" t="str">
        <f>'Kategorie M+V+Z'!G34:L34</f>
        <v>MC</v>
      </c>
      <c r="H21" s="22">
        <f>'Kategorie M+V+Z'!H34:M34</f>
        <v>0.015949074074074074</v>
      </c>
      <c r="I21" s="17">
        <f>'Kategorie M+V+Z'!I34:N34</f>
        <v>0</v>
      </c>
      <c r="J21" s="24">
        <f>'Kategorie M+V+Z'!L34</f>
        <v>0.0030092592592592593</v>
      </c>
      <c r="K21" s="24">
        <f>H21-$H$4</f>
        <v>0.0026157407407407397</v>
      </c>
      <c r="L21" s="34">
        <f>ROUND((K21/J21*1000),0)</f>
        <v>869</v>
      </c>
    </row>
    <row r="22" spans="1:12" ht="12.75">
      <c r="A22" s="17">
        <f>ROW(C19)</f>
        <v>19</v>
      </c>
      <c r="B22" s="32">
        <f>'Kategorie M+V+Z'!B29</f>
        <v>0</v>
      </c>
      <c r="C22" s="26" t="str">
        <f>'Kategorie M+V+Z'!C14:H14</f>
        <v>Motin</v>
      </c>
      <c r="D22" s="26" t="str">
        <f>'Kategorie M+V+Z'!D14:I14</f>
        <v>Samuel</v>
      </c>
      <c r="E22" s="33" t="str">
        <f>'Kategorie M+V+Z'!E14:J14</f>
        <v>TJ Znojmo</v>
      </c>
      <c r="F22" s="26">
        <f>'Kategorie M+V+Z'!F14:K14</f>
        <v>1996</v>
      </c>
      <c r="G22" s="20" t="str">
        <f>'Kategorie M+V+Z'!G14:L14</f>
        <v>MA</v>
      </c>
      <c r="H22" s="22">
        <f>'Kategorie M+V+Z'!H14:M14</f>
        <v>0.015983796296296298</v>
      </c>
      <c r="I22" s="17">
        <f>'Kategorie M+V+Z'!I14:N14</f>
        <v>0</v>
      </c>
      <c r="J22" s="24">
        <f>'Kategorie M+V+Z'!L14</f>
        <v>0.0030158106219426977</v>
      </c>
      <c r="K22" s="24">
        <f>H22-$H$4</f>
        <v>0.002650462962962964</v>
      </c>
      <c r="L22" s="34">
        <f>ROUND((K22/J22*1000),0)</f>
        <v>879</v>
      </c>
    </row>
    <row r="23" spans="1:12" ht="12.75">
      <c r="A23" s="17">
        <f>ROW(C20)</f>
        <v>20</v>
      </c>
      <c r="B23" s="32">
        <f>'Kategorie M+V+Z'!B50</f>
        <v>28</v>
      </c>
      <c r="C23" s="26" t="str">
        <f>'Kategorie M+V+Z'!C35:H35</f>
        <v>Suchý</v>
      </c>
      <c r="D23" s="26" t="str">
        <f>'Kategorie M+V+Z'!D35:I35</f>
        <v>Karel</v>
      </c>
      <c r="E23" s="33" t="str">
        <f>'Kategorie M+V+Z'!E35:J35</f>
        <v>Náměšť nad Oslavou</v>
      </c>
      <c r="F23" s="26">
        <f>'Kategorie M+V+Z'!F35:K35</f>
        <v>1956</v>
      </c>
      <c r="G23" s="20" t="str">
        <f>'Kategorie M+V+Z'!G35:L35</f>
        <v>MC</v>
      </c>
      <c r="H23" s="22">
        <f>'Kategorie M+V+Z'!H35:M35</f>
        <v>0.016354166666666666</v>
      </c>
      <c r="I23" s="17">
        <f>'Kategorie M+V+Z'!I35:N35</f>
        <v>0</v>
      </c>
      <c r="J23" s="24">
        <f>'Kategorie M+V+Z'!L35</f>
        <v>0.0030856918238993713</v>
      </c>
      <c r="K23" s="24">
        <f>H23-$H$4</f>
        <v>0.003020833333333332</v>
      </c>
      <c r="L23" s="34">
        <f>ROUND((K23/J23*1000),0)</f>
        <v>979</v>
      </c>
    </row>
    <row r="24" spans="1:12" ht="12.75">
      <c r="A24" s="17">
        <f>ROW(C21)</f>
        <v>21</v>
      </c>
      <c r="B24" s="32">
        <f>'Kategorie M+V+Z'!B54</f>
        <v>0</v>
      </c>
      <c r="C24" s="26" t="str">
        <f>'Kategorie M+V+Z'!C38:H38</f>
        <v>Koreš</v>
      </c>
      <c r="D24" s="26" t="str">
        <f>'Kategorie M+V+Z'!D38:I38</f>
        <v>Arnošt</v>
      </c>
      <c r="E24" s="33" t="str">
        <f>'Kategorie M+V+Z'!E38:J38</f>
        <v>Atletic Třebíč</v>
      </c>
      <c r="F24" s="26">
        <f>'Kategorie M+V+Z'!F38:K38</f>
        <v>1950</v>
      </c>
      <c r="G24" s="20" t="str">
        <f>'Kategorie M+V+Z'!G38:L38</f>
        <v>MD</v>
      </c>
      <c r="H24" s="22">
        <f>'Kategorie M+V+Z'!H38:M38</f>
        <v>0.016516203703703703</v>
      </c>
      <c r="I24" s="17">
        <f>'Kategorie M+V+Z'!I38:N38</f>
        <v>0</v>
      </c>
      <c r="J24" s="24">
        <f>'Kategorie M+V+Z'!L38</f>
        <v>0.003116264849755416</v>
      </c>
      <c r="K24" s="24">
        <f>H24-$H$4</f>
        <v>0.003182870370370369</v>
      </c>
      <c r="L24" s="34">
        <f>ROUND((K24/J24*1000),0)</f>
        <v>1021</v>
      </c>
    </row>
    <row r="25" spans="1:12" ht="12.75">
      <c r="A25" s="17">
        <f>ROW(C22)</f>
        <v>22</v>
      </c>
      <c r="B25" s="32">
        <f>'Kategorie M+V+Z'!B51</f>
        <v>40</v>
      </c>
      <c r="C25" s="26" t="str">
        <f>'Kategorie M+V+Z'!C36:H36</f>
        <v>Měřínský</v>
      </c>
      <c r="D25" s="26" t="str">
        <f>'Kategorie M+V+Z'!D36:I36</f>
        <v>Jaroslav</v>
      </c>
      <c r="E25" s="33">
        <f>'Kategorie M+V+Z'!E36:J36</f>
        <v>0</v>
      </c>
      <c r="F25" s="26">
        <f>'Kategorie M+V+Z'!F36:K36</f>
        <v>1961</v>
      </c>
      <c r="G25" s="20" t="str">
        <f>'Kategorie M+V+Z'!G36:L36</f>
        <v>MC</v>
      </c>
      <c r="H25" s="22">
        <f>'Kategorie M+V+Z'!H36:M36</f>
        <v>0.016527777777777777</v>
      </c>
      <c r="I25" s="17">
        <f>'Kategorie M+V+Z'!I36:N36</f>
        <v>0</v>
      </c>
      <c r="J25" s="24">
        <f>'Kategorie M+V+Z'!L36</f>
        <v>0.0031184486373165617</v>
      </c>
      <c r="K25" s="24">
        <f>H25-$H$4</f>
        <v>0.0031944444444444425</v>
      </c>
      <c r="L25" s="34">
        <f>ROUND((K25/J25*1000),0)</f>
        <v>1024</v>
      </c>
    </row>
    <row r="26" spans="1:12" ht="12.75">
      <c r="A26" s="17">
        <f>ROW(C23)</f>
        <v>23</v>
      </c>
      <c r="B26" s="32">
        <f>'Kategorie M+V+Z'!B30</f>
        <v>22</v>
      </c>
      <c r="C26" s="26" t="str">
        <f>'Kategorie M+V+Z'!C15:H15</f>
        <v>Rýznar</v>
      </c>
      <c r="D26" s="26" t="str">
        <f>'Kategorie M+V+Z'!D15:I15</f>
        <v>Václav</v>
      </c>
      <c r="E26" s="33" t="str">
        <f>'Kategorie M+V+Z'!E15:J15</f>
        <v>Znojmo</v>
      </c>
      <c r="F26" s="26">
        <f>'Kategorie M+V+Z'!F15:K15</f>
        <v>1977</v>
      </c>
      <c r="G26" s="20" t="str">
        <f>'Kategorie M+V+Z'!G15:L15</f>
        <v>MA</v>
      </c>
      <c r="H26" s="22">
        <f>'Kategorie M+V+Z'!H15:M15</f>
        <v>0.01653935185185185</v>
      </c>
      <c r="I26" s="17">
        <f>'Kategorie M+V+Z'!I15:N15</f>
        <v>0</v>
      </c>
      <c r="J26" s="24">
        <f>'Kategorie M+V+Z'!L15</f>
        <v>0.0031206324248777076</v>
      </c>
      <c r="K26" s="24">
        <f>H26-$H$4</f>
        <v>0.003206018518518516</v>
      </c>
      <c r="L26" s="34">
        <f>ROUND((K26/J26*1000),0)</f>
        <v>1027</v>
      </c>
    </row>
    <row r="27" spans="1:12" ht="12.75">
      <c r="A27" s="17">
        <f>ROW(C24)</f>
        <v>24</v>
      </c>
      <c r="B27" s="32">
        <f>'Kategorie M+V+Z'!B40</f>
        <v>5</v>
      </c>
      <c r="C27" s="26" t="str">
        <f>'Kategorie M+V+Z'!C25:H25</f>
        <v>Kocián</v>
      </c>
      <c r="D27" s="26" t="str">
        <f>'Kategorie M+V+Z'!D25:I25</f>
        <v>Viktor</v>
      </c>
      <c r="E27" s="33" t="str">
        <f>'Kategorie M+V+Z'!E25:J25</f>
        <v>PSK Znojmo</v>
      </c>
      <c r="F27" s="26">
        <f>'Kategorie M+V+Z'!F25:K25</f>
        <v>1963</v>
      </c>
      <c r="G27" s="20" t="str">
        <f>'Kategorie M+V+Z'!G25:L25</f>
        <v>MB</v>
      </c>
      <c r="H27" s="22">
        <f>'Kategorie M+V+Z'!H25:M25</f>
        <v>0.01675925925925926</v>
      </c>
      <c r="I27" s="17">
        <f>'Kategorie M+V+Z'!I25:N25</f>
        <v>0</v>
      </c>
      <c r="J27" s="24">
        <f>'Kategorie M+V+Z'!L25</f>
        <v>0.003162124388539483</v>
      </c>
      <c r="K27" s="24">
        <f>H27-$H$4</f>
        <v>0.0034259259259259243</v>
      </c>
      <c r="L27" s="34">
        <f>ROUND((K27/J27*1000),0)</f>
        <v>1083</v>
      </c>
    </row>
    <row r="28" spans="1:12" ht="12.75">
      <c r="A28" s="17">
        <f>ROW(C25)</f>
        <v>25</v>
      </c>
      <c r="B28" s="32">
        <f>'Kategorie M+V+Z'!B31</f>
        <v>4</v>
      </c>
      <c r="C28" s="26" t="str">
        <f>'Kategorie M+V+Z'!C16:H16</f>
        <v>Seitl</v>
      </c>
      <c r="D28" s="26" t="str">
        <f>'Kategorie M+V+Z'!D16:I16</f>
        <v>Ondřej</v>
      </c>
      <c r="E28" s="33" t="str">
        <f>'Kategorie M+V+Z'!E16:J16</f>
        <v>TJ Znojmo</v>
      </c>
      <c r="F28" s="26">
        <f>'Kategorie M+V+Z'!F16:K16</f>
        <v>1996</v>
      </c>
      <c r="G28" s="20" t="str">
        <f>'Kategorie M+V+Z'!G16:L16</f>
        <v>MA</v>
      </c>
      <c r="H28" s="22">
        <f>'Kategorie M+V+Z'!H16:M16</f>
        <v>0.01699074074074074</v>
      </c>
      <c r="I28" s="17">
        <f>'Kategorie M+V+Z'!I16:N16</f>
        <v>0</v>
      </c>
      <c r="J28" s="24">
        <f>'Kategorie M+V+Z'!L16</f>
        <v>0.003205800139762404</v>
      </c>
      <c r="K28" s="24">
        <f>H28-$H$4</f>
        <v>0.003657407407407406</v>
      </c>
      <c r="L28" s="34">
        <f>ROUND((K28/J28*1000),0)</f>
        <v>1141</v>
      </c>
    </row>
    <row r="29" spans="1:12" ht="12.75">
      <c r="A29" s="17">
        <f>ROW(C26)</f>
        <v>26</v>
      </c>
      <c r="B29" s="32">
        <f>'Kategorie M+V+Z'!B41</f>
        <v>0</v>
      </c>
      <c r="C29" s="26" t="str">
        <f>'Kategorie M+V+Z'!C26:H26</f>
        <v>Musil</v>
      </c>
      <c r="D29" s="26" t="str">
        <f>'Kategorie M+V+Z'!D26:I26</f>
        <v>Josef</v>
      </c>
      <c r="E29" s="33" t="str">
        <f>'Kategorie M+V+Z'!E26:J26</f>
        <v>Náměšť nad Oslavou</v>
      </c>
      <c r="F29" s="26">
        <f>'Kategorie M+V+Z'!F26:K26</f>
        <v>1964</v>
      </c>
      <c r="G29" s="20" t="str">
        <f>'Kategorie M+V+Z'!G26:L26</f>
        <v>MB</v>
      </c>
      <c r="H29" s="22">
        <f>'Kategorie M+V+Z'!H26:M26</f>
        <v>0.01707175925925926</v>
      </c>
      <c r="I29" s="17">
        <f>'Kategorie M+V+Z'!I26:N26</f>
        <v>0</v>
      </c>
      <c r="J29" s="24">
        <f>'Kategorie M+V+Z'!L26</f>
        <v>0.003221086652690426</v>
      </c>
      <c r="K29" s="24">
        <f>H29-$H$4</f>
        <v>0.0037384259259259246</v>
      </c>
      <c r="L29" s="34">
        <f>ROUND((K29/J29*1000),0)</f>
        <v>1161</v>
      </c>
    </row>
    <row r="30" spans="1:12" ht="12.75">
      <c r="A30" s="17">
        <f>ROW(C27)</f>
        <v>27</v>
      </c>
      <c r="B30" s="32">
        <f>'Kategorie M+V+Z'!B42</f>
        <v>0</v>
      </c>
      <c r="C30" s="26" t="str">
        <f>'Kategorie M+V+Z'!C27:H27</f>
        <v>Dvořák</v>
      </c>
      <c r="D30" s="26" t="str">
        <f>'Kategorie M+V+Z'!D27:I27</f>
        <v>Leoš</v>
      </c>
      <c r="E30" s="33">
        <f>'Kategorie M+V+Z'!E27:J27</f>
        <v>0</v>
      </c>
      <c r="F30" s="26">
        <f>'Kategorie M+V+Z'!F27:K27</f>
        <v>1971</v>
      </c>
      <c r="G30" s="20" t="str">
        <f>'Kategorie M+V+Z'!G27:L27</f>
        <v>MB</v>
      </c>
      <c r="H30" s="22">
        <f>'Kategorie M+V+Z'!H27:M27</f>
        <v>0.017280092592592593</v>
      </c>
      <c r="I30" s="17">
        <f>'Kategorie M+V+Z'!I27:N27</f>
        <v>0</v>
      </c>
      <c r="J30" s="24">
        <f>'Kategorie M+V+Z'!L27</f>
        <v>0.0032603948287910555</v>
      </c>
      <c r="K30" s="24">
        <f>H30-$H$4</f>
        <v>0.003946759259259259</v>
      </c>
      <c r="L30" s="34">
        <f>ROUND((K30/J30*1000),0)</f>
        <v>1211</v>
      </c>
    </row>
    <row r="31" spans="1:12" ht="12.75">
      <c r="A31" s="17">
        <f>ROW(C28)</f>
        <v>28</v>
      </c>
      <c r="B31" s="32">
        <f>'Kategorie M+V+Z'!B32</f>
        <v>6</v>
      </c>
      <c r="C31" s="26" t="str">
        <f>'Kategorie M+V+Z'!C17:H17</f>
        <v>Kuben</v>
      </c>
      <c r="D31" s="26" t="str">
        <f>'Kategorie M+V+Z'!D17:I17</f>
        <v>Karel</v>
      </c>
      <c r="E31" s="33" t="str">
        <f>'Kategorie M+V+Z'!E17:J17</f>
        <v>Znojmo</v>
      </c>
      <c r="F31" s="26">
        <f>'Kategorie M+V+Z'!F17:K17</f>
        <v>1976</v>
      </c>
      <c r="G31" s="20" t="str">
        <f>'Kategorie M+V+Z'!G17:L17</f>
        <v>MA</v>
      </c>
      <c r="H31" s="22">
        <f>'Kategorie M+V+Z'!H17:M17</f>
        <v>0.017546296296296296</v>
      </c>
      <c r="I31" s="17">
        <f>'Kategorie M+V+Z'!I17:N17</f>
        <v>0</v>
      </c>
      <c r="J31" s="24">
        <f>'Kategorie M+V+Z'!L17</f>
        <v>0.0033106219426974146</v>
      </c>
      <c r="K31" s="24">
        <f>H31-$H$4</f>
        <v>0.004212962962962962</v>
      </c>
      <c r="L31" s="34">
        <f>ROUND((K31/J31*1000),0)</f>
        <v>1273</v>
      </c>
    </row>
    <row r="32" spans="1:12" ht="12.75">
      <c r="A32" s="17">
        <f>ROW(C29)</f>
        <v>29</v>
      </c>
      <c r="B32" s="32">
        <f>'Kategorie M+V+Z'!B43</f>
        <v>0</v>
      </c>
      <c r="C32" s="26" t="str">
        <f>'Kategorie M+V+Z'!C28:H28</f>
        <v>Fuxa</v>
      </c>
      <c r="D32" s="26" t="str">
        <f>'Kategorie M+V+Z'!D28:I28</f>
        <v>Roman</v>
      </c>
      <c r="E32" s="33" t="str">
        <f>'Kategorie M+V+Z'!E28:J28</f>
        <v>TK Znojmo</v>
      </c>
      <c r="F32" s="26">
        <f>'Kategorie M+V+Z'!F28:K28</f>
        <v>1963</v>
      </c>
      <c r="G32" s="20" t="str">
        <f>'Kategorie M+V+Z'!G28:L28</f>
        <v>MB</v>
      </c>
      <c r="H32" s="22">
        <f>'Kategorie M+V+Z'!H28:M28</f>
        <v>0.017893518518518517</v>
      </c>
      <c r="I32" s="17">
        <f>'Kategorie M+V+Z'!I28:N28</f>
        <v>0</v>
      </c>
      <c r="J32" s="24">
        <f>'Kategorie M+V+Z'!L28</f>
        <v>0.0033761355695317956</v>
      </c>
      <c r="K32" s="24">
        <f>H32-$H$4</f>
        <v>0.004560185185185183</v>
      </c>
      <c r="L32" s="34">
        <f>ROUND((K32/J32*1000),0)</f>
        <v>1351</v>
      </c>
    </row>
    <row r="33" spans="1:12" ht="12.75">
      <c r="A33" s="17">
        <f>ROW(C30)</f>
        <v>30</v>
      </c>
      <c r="B33" s="32">
        <f>'Kategorie M+V+Z'!B55</f>
        <v>0</v>
      </c>
      <c r="C33" s="26" t="str">
        <f>'Kategorie M+V+Z'!C39:H39</f>
        <v>Hanák</v>
      </c>
      <c r="D33" s="26" t="str">
        <f>'Kategorie M+V+Z'!D39:I39</f>
        <v>Albín</v>
      </c>
      <c r="E33" s="33" t="str">
        <f>'Kategorie M+V+Z'!E39:J39</f>
        <v>Brno</v>
      </c>
      <c r="F33" s="26">
        <f>'Kategorie M+V+Z'!F39:K39</f>
        <v>1951</v>
      </c>
      <c r="G33" s="20" t="str">
        <f>'Kategorie M+V+Z'!G39:L39</f>
        <v>MD</v>
      </c>
      <c r="H33" s="22">
        <f>'Kategorie M+V+Z'!H39:M39</f>
        <v>0.01892361111111111</v>
      </c>
      <c r="I33" s="17">
        <f>'Kategorie M+V+Z'!I39:N39</f>
        <v>0</v>
      </c>
      <c r="J33" s="24">
        <f>'Kategorie M+V+Z'!L39</f>
        <v>0.0035704926624737943</v>
      </c>
      <c r="K33" s="24">
        <f>H33-$H$4</f>
        <v>0.005590277777777776</v>
      </c>
      <c r="L33" s="34">
        <f>ROUND((K33/J33*1000),0)</f>
        <v>1566</v>
      </c>
    </row>
    <row r="34" spans="1:12" ht="12.75">
      <c r="A34" s="17">
        <f>ROW(C31)</f>
        <v>31</v>
      </c>
      <c r="B34" s="32">
        <f>'Kategorie M+V+Z'!B33</f>
        <v>19</v>
      </c>
      <c r="C34" s="26" t="str">
        <f>'Kategorie M+V+Z'!C18:H18</f>
        <v>Hubený</v>
      </c>
      <c r="D34" s="26" t="str">
        <f>'Kategorie M+V+Z'!D18:I18</f>
        <v>Tomáš</v>
      </c>
      <c r="E34" s="33" t="str">
        <f>'Kategorie M+V+Z'!E18:J18</f>
        <v>Znojmo</v>
      </c>
      <c r="F34" s="26">
        <f>'Kategorie M+V+Z'!F18:K18</f>
        <v>1979</v>
      </c>
      <c r="G34" s="20" t="str">
        <f>'Kategorie M+V+Z'!G18:L18</f>
        <v>MA</v>
      </c>
      <c r="H34" s="22">
        <f>'Kategorie M+V+Z'!H18:M18</f>
        <v>0.019363425925925926</v>
      </c>
      <c r="I34" s="17">
        <f>'Kategorie M+V+Z'!I18:N18</f>
        <v>0</v>
      </c>
      <c r="J34" s="24">
        <f>'Kategorie M+V+Z'!L18</f>
        <v>0.0036534765897973448</v>
      </c>
      <c r="K34" s="24">
        <f>H34-$H$4</f>
        <v>0.006030092592592592</v>
      </c>
      <c r="L34" s="34">
        <f>ROUND((K34/J34*1000),0)</f>
        <v>1651</v>
      </c>
    </row>
    <row r="35" spans="1:12" ht="12.75">
      <c r="A35" s="17">
        <f>ROW(C32)</f>
        <v>32</v>
      </c>
      <c r="B35" s="32">
        <f>'Kategorie M+V+Z'!B34</f>
        <v>38</v>
      </c>
      <c r="C35" s="26" t="str">
        <f>'Kategorie M+V+Z'!C19:H19</f>
        <v>Svoboda</v>
      </c>
      <c r="D35" s="26" t="str">
        <f>'Kategorie M+V+Z'!D19:I19</f>
        <v>Ivo</v>
      </c>
      <c r="E35" s="33" t="str">
        <f>'Kategorie M+V+Z'!E19:J19</f>
        <v>Znojmo</v>
      </c>
      <c r="F35" s="26">
        <f>'Kategorie M+V+Z'!F19:K19</f>
        <v>1978</v>
      </c>
      <c r="G35" s="20" t="str">
        <f>'Kategorie M+V+Z'!G19:L19</f>
        <v>MA</v>
      </c>
      <c r="H35" s="22">
        <f>'Kategorie M+V+Z'!H19:M19</f>
        <v>0.019560185185185184</v>
      </c>
      <c r="I35" s="17">
        <f>'Kategorie M+V+Z'!I19:N19</f>
        <v>0</v>
      </c>
      <c r="J35" s="24">
        <f>'Kategorie M+V+Z'!L19</f>
        <v>0.0036906009783368274</v>
      </c>
      <c r="K35" s="24">
        <f>H35-$H$4</f>
        <v>0.00622685185185185</v>
      </c>
      <c r="L35" s="34">
        <f>ROUND((K35/J35*1000),0)</f>
        <v>1687</v>
      </c>
    </row>
    <row r="36" spans="1:12" ht="12.75">
      <c r="A36" s="17">
        <f>ROW(C33)</f>
        <v>33</v>
      </c>
      <c r="B36" s="32">
        <f>'Kategorie M+V+Z'!B56</f>
        <v>0</v>
      </c>
      <c r="C36" s="26" t="str">
        <f>'Kategorie M+V+Z'!C40:H40</f>
        <v>Kubíček</v>
      </c>
      <c r="D36" s="26" t="str">
        <f>'Kategorie M+V+Z'!D40:I40</f>
        <v>František</v>
      </c>
      <c r="E36" s="33" t="str">
        <f>'Kategorie M+V+Z'!E40:J40</f>
        <v>Fred team Dobré Pole</v>
      </c>
      <c r="F36" s="26">
        <f>'Kategorie M+V+Z'!F40:K40</f>
        <v>1946</v>
      </c>
      <c r="G36" s="20" t="str">
        <f>'Kategorie M+V+Z'!G40:L40</f>
        <v>MD</v>
      </c>
      <c r="H36" s="22">
        <f>'Kategorie M+V+Z'!H40:M40</f>
        <v>0.01990740740740741</v>
      </c>
      <c r="I36" s="17">
        <f>'Kategorie M+V+Z'!I40:N40</f>
        <v>0</v>
      </c>
      <c r="J36" s="24">
        <f>'Kategorie M+V+Z'!L40</f>
        <v>0.0037561146051712092</v>
      </c>
      <c r="K36" s="24">
        <f>H36-$H$4</f>
        <v>0.006574074074074074</v>
      </c>
      <c r="L36" s="34">
        <f>ROUND((K36/J36*1000),0)</f>
        <v>1750</v>
      </c>
    </row>
    <row r="37" spans="1:12" ht="15">
      <c r="A37" s="6" t="s">
        <v>110</v>
      </c>
      <c r="B37" s="7"/>
      <c r="C37" s="7"/>
      <c r="D37" s="7"/>
      <c r="E37" s="7"/>
      <c r="F37" s="7"/>
      <c r="G37" s="7"/>
      <c r="H37" s="4">
        <f>'Kategorie M+V+Z'!H41</f>
        <v>2.7</v>
      </c>
      <c r="I37" s="5" t="s">
        <v>0</v>
      </c>
      <c r="J37" s="8"/>
      <c r="K37" s="9"/>
      <c r="L37" s="6"/>
    </row>
    <row r="38" spans="1:12" ht="12.75">
      <c r="A38" s="17">
        <f>ROW(C1)</f>
        <v>1</v>
      </c>
      <c r="B38" s="32">
        <f>'Kategorie M+V+Z'!B44</f>
        <v>2</v>
      </c>
      <c r="C38" s="26" t="str">
        <f>'Kategorie M+V+Z'!C44</f>
        <v>Doubková</v>
      </c>
      <c r="D38" s="26" t="str">
        <f>'Kategorie M+V+Z'!D44</f>
        <v>Katka</v>
      </c>
      <c r="E38" s="33" t="str">
        <f>'Kategorie M+V+Z'!E44</f>
        <v>AK Perná</v>
      </c>
      <c r="F38" s="26">
        <f>'Kategorie M+V+Z'!F44</f>
        <v>1972</v>
      </c>
      <c r="G38" s="20" t="str">
        <f>'Kategorie M+V+Z'!G44</f>
        <v>Ž</v>
      </c>
      <c r="H38" s="22">
        <f>'Kategorie M+V+Z'!H44</f>
        <v>0.008101851851851851</v>
      </c>
      <c r="I38" s="17">
        <f>'Kategorie M+V+Z'!I44</f>
        <v>0</v>
      </c>
      <c r="J38" s="24">
        <f>'Kategorie M+V+Z'!H44</f>
        <v>0.008101851851851851</v>
      </c>
      <c r="K38" s="24">
        <f>H38-$H$38</f>
        <v>0</v>
      </c>
      <c r="L38" s="34">
        <f>ROUND((K38/J38*1000),0)</f>
        <v>0</v>
      </c>
    </row>
    <row r="39" spans="1:12" ht="12.75">
      <c r="A39" s="17">
        <f>ROW(C2)</f>
        <v>2</v>
      </c>
      <c r="B39" s="32">
        <f>'Kategorie M+V+Z'!B45</f>
        <v>13</v>
      </c>
      <c r="C39" s="26" t="str">
        <f>'Kategorie M+V+Z'!C45</f>
        <v>Horáková</v>
      </c>
      <c r="D39" s="26" t="str">
        <f>'Kategorie M+V+Z'!D45</f>
        <v>Šárka</v>
      </c>
      <c r="E39" s="33">
        <f>'Kategorie M+V+Z'!E45</f>
        <v>0</v>
      </c>
      <c r="F39" s="26">
        <f>'Kategorie M+V+Z'!F45</f>
        <v>1977</v>
      </c>
      <c r="G39" s="20" t="str">
        <f>'Kategorie M+V+Z'!G45</f>
        <v>Ž</v>
      </c>
      <c r="H39" s="22">
        <f>'Kategorie M+V+Z'!H45</f>
        <v>0.00829861111111111</v>
      </c>
      <c r="I39" s="17">
        <f>'Kategorie M+V+Z'!I45</f>
        <v>0</v>
      </c>
      <c r="J39" s="24">
        <f>'Kategorie M+V+Z'!H45</f>
        <v>0.00829861111111111</v>
      </c>
      <c r="K39" s="24">
        <f>H39-$H$38</f>
        <v>0.00019675925925925937</v>
      </c>
      <c r="L39" s="34">
        <f>ROUND((K39/J39*1000),0)</f>
        <v>24</v>
      </c>
    </row>
    <row r="40" spans="1:12" ht="12.75">
      <c r="A40" s="17">
        <f>ROW(C3)</f>
        <v>3</v>
      </c>
      <c r="B40" s="32">
        <f>'Kategorie M+V+Z'!B46</f>
        <v>7</v>
      </c>
      <c r="C40" s="26" t="str">
        <f>'Kategorie M+V+Z'!C46</f>
        <v>Shannon</v>
      </c>
      <c r="D40" s="26" t="str">
        <f>'Kategorie M+V+Z'!D46</f>
        <v>Sivila</v>
      </c>
      <c r="E40" s="33" t="str">
        <f>'Kategorie M+V+Z'!E46</f>
        <v>TJ Znojmo</v>
      </c>
      <c r="F40" s="26">
        <f>'Kategorie M+V+Z'!F46</f>
        <v>1997</v>
      </c>
      <c r="G40" s="20" t="str">
        <f>'Kategorie M+V+Z'!G46</f>
        <v>Ž</v>
      </c>
      <c r="H40" s="22">
        <f>'Kategorie M+V+Z'!H46</f>
        <v>0.009363425925925926</v>
      </c>
      <c r="I40" s="17">
        <f>'Kategorie M+V+Z'!I46</f>
        <v>0</v>
      </c>
      <c r="J40" s="24">
        <f>'Kategorie M+V+Z'!H46</f>
        <v>0.009363425925925926</v>
      </c>
      <c r="K40" s="24">
        <f>H40-$H$38</f>
        <v>0.0012615740740740747</v>
      </c>
      <c r="L40" s="34">
        <f>ROUND((K40/J40*1000),0)</f>
        <v>135</v>
      </c>
    </row>
    <row r="41" spans="1:12" ht="12.75">
      <c r="A41" s="17">
        <f>ROW(C4)</f>
        <v>4</v>
      </c>
      <c r="B41" s="32">
        <f>'Kategorie M+V+Z'!B47</f>
        <v>17</v>
      </c>
      <c r="C41" s="26" t="str">
        <f>'Kategorie M+V+Z'!C47</f>
        <v>Bulantová</v>
      </c>
      <c r="D41" s="26" t="str">
        <f>'Kategorie M+V+Z'!D47</f>
        <v>Tamara</v>
      </c>
      <c r="E41" s="33" t="str">
        <f>'Kategorie M+V+Z'!E47</f>
        <v>Znojmo</v>
      </c>
      <c r="F41" s="26">
        <f>'Kategorie M+V+Z'!F47</f>
        <v>1966</v>
      </c>
      <c r="G41" s="20" t="str">
        <f>'Kategorie M+V+Z'!G47</f>
        <v>Ž</v>
      </c>
      <c r="H41" s="22">
        <f>'Kategorie M+V+Z'!H47</f>
        <v>0.009537037037037037</v>
      </c>
      <c r="I41" s="17">
        <f>'Kategorie M+V+Z'!I47</f>
        <v>0</v>
      </c>
      <c r="J41" s="24">
        <f>'Kategorie M+V+Z'!H47</f>
        <v>0.009537037037037037</v>
      </c>
      <c r="K41" s="24">
        <f>H41-$H$38</f>
        <v>0.0014351851851851852</v>
      </c>
      <c r="L41" s="34">
        <f>ROUND((K41/J41*1000),0)</f>
        <v>150</v>
      </c>
    </row>
    <row r="42" spans="1:12" ht="12.75">
      <c r="A42" s="17">
        <f>ROW(C5)</f>
        <v>5</v>
      </c>
      <c r="B42" s="32">
        <f>'Kategorie M+V+Z'!B48</f>
        <v>36</v>
      </c>
      <c r="C42" s="26" t="str">
        <f>'Kategorie M+V+Z'!C48</f>
        <v>Motin</v>
      </c>
      <c r="D42" s="26" t="str">
        <f>'Kategorie M+V+Z'!D48</f>
        <v>Sendy</v>
      </c>
      <c r="E42" s="33" t="str">
        <f>'Kategorie M+V+Z'!E48</f>
        <v>TJ Znojmo</v>
      </c>
      <c r="F42" s="26">
        <f>'Kategorie M+V+Z'!F48</f>
        <v>1998</v>
      </c>
      <c r="G42" s="20" t="str">
        <f>'Kategorie M+V+Z'!G48</f>
        <v>Ž</v>
      </c>
      <c r="H42" s="22">
        <f>'Kategorie M+V+Z'!H48</f>
        <v>0.010497685185185185</v>
      </c>
      <c r="I42" s="17">
        <f>'Kategorie M+V+Z'!I48</f>
        <v>0</v>
      </c>
      <c r="J42" s="24">
        <f>'Kategorie M+V+Z'!H48</f>
        <v>0.010497685185185185</v>
      </c>
      <c r="K42" s="24">
        <f>H42-$H$38</f>
        <v>0.002395833333333333</v>
      </c>
      <c r="L42" s="34">
        <f>ROUND((K42/J42*1000),0)</f>
        <v>228</v>
      </c>
    </row>
    <row r="43" spans="1:12" ht="12.75">
      <c r="A43" s="17">
        <f>ROW(C6)</f>
        <v>6</v>
      </c>
      <c r="B43" s="32">
        <f>'Kategorie M+V+Z'!B49</f>
        <v>37</v>
      </c>
      <c r="C43" s="26" t="str">
        <f>'Kategorie M+V+Z'!C49</f>
        <v>Motin</v>
      </c>
      <c r="D43" s="26" t="str">
        <f>'Kategorie M+V+Z'!D49</f>
        <v>Světlana</v>
      </c>
      <c r="E43" s="33">
        <f>'Kategorie M+V+Z'!E49</f>
        <v>0</v>
      </c>
      <c r="F43" s="26">
        <f>'Kategorie M+V+Z'!F49</f>
        <v>1971</v>
      </c>
      <c r="G43" s="20" t="str">
        <f>'Kategorie M+V+Z'!G49</f>
        <v>Ž</v>
      </c>
      <c r="H43" s="22">
        <f>'Kategorie M+V+Z'!H49</f>
        <v>0.010520833333333333</v>
      </c>
      <c r="I43" s="17">
        <f>'Kategorie M+V+Z'!I49</f>
        <v>0</v>
      </c>
      <c r="J43" s="24">
        <f>'Kategorie M+V+Z'!H49</f>
        <v>0.010520833333333333</v>
      </c>
      <c r="K43" s="24">
        <f>H43-$H$38</f>
        <v>0.002418981481481482</v>
      </c>
      <c r="L43" s="34">
        <f>ROUND((K43/J43*1000),0)</f>
        <v>230</v>
      </c>
    </row>
    <row r="44" spans="1:12" ht="12.75">
      <c r="A44" s="17">
        <f>ROW(C7)</f>
        <v>7</v>
      </c>
      <c r="B44" s="32">
        <f>'Kategorie M+V+Z'!B50</f>
        <v>28</v>
      </c>
      <c r="C44" s="26" t="str">
        <f>'Kategorie M+V+Z'!C50</f>
        <v>Veselá</v>
      </c>
      <c r="D44" s="26" t="str">
        <f>'Kategorie M+V+Z'!D50</f>
        <v>Hana</v>
      </c>
      <c r="E44" s="33" t="str">
        <f>'Kategorie M+V+Z'!E50</f>
        <v>Znojmo-Hradiště</v>
      </c>
      <c r="F44" s="26">
        <f>'Kategorie M+V+Z'!F50</f>
        <v>1982</v>
      </c>
      <c r="G44" s="20" t="str">
        <f>'Kategorie M+V+Z'!G50</f>
        <v>Ž</v>
      </c>
      <c r="H44" s="22">
        <f>'Kategorie M+V+Z'!H50</f>
        <v>0.011354166666666667</v>
      </c>
      <c r="I44" s="17">
        <f>'Kategorie M+V+Z'!I50</f>
        <v>0</v>
      </c>
      <c r="J44" s="24">
        <f>'Kategorie M+V+Z'!H50</f>
        <v>0.011354166666666667</v>
      </c>
      <c r="K44" s="24">
        <f>H44-$H$38</f>
        <v>0.0032523148148148155</v>
      </c>
      <c r="L44" s="34">
        <f>ROUND((K44/J44*1000),0)</f>
        <v>286</v>
      </c>
    </row>
    <row r="45" spans="1:12" ht="12.75">
      <c r="A45" s="17">
        <f>ROW(C8)</f>
        <v>8</v>
      </c>
      <c r="B45" s="32">
        <f>'Kategorie M+V+Z'!B51</f>
        <v>40</v>
      </c>
      <c r="C45" s="26" t="str">
        <f>'Kategorie M+V+Z'!C51</f>
        <v>Holíková</v>
      </c>
      <c r="D45" s="26" t="str">
        <f>'Kategorie M+V+Z'!D51</f>
        <v>Ida</v>
      </c>
      <c r="E45" s="33" t="str">
        <f>'Kategorie M+V+Z'!E51</f>
        <v>Znojemské běhání</v>
      </c>
      <c r="F45" s="26">
        <f>'Kategorie M+V+Z'!F51</f>
        <v>1964</v>
      </c>
      <c r="G45" s="20" t="str">
        <f>'Kategorie M+V+Z'!G51</f>
        <v>Ž</v>
      </c>
      <c r="H45" s="22">
        <f>'Kategorie M+V+Z'!H51</f>
        <v>0.012303240740740741</v>
      </c>
      <c r="I45" s="17">
        <f>'Kategorie M+V+Z'!I51</f>
        <v>0</v>
      </c>
      <c r="J45" s="24">
        <f>'Kategorie M+V+Z'!H51</f>
        <v>0.012303240740740741</v>
      </c>
      <c r="K45" s="24">
        <f>H45-$H$38</f>
        <v>0.00420138888888889</v>
      </c>
      <c r="L45" s="34">
        <f>ROUND((K45/J45*1000),0)</f>
        <v>341</v>
      </c>
    </row>
    <row r="46" spans="1:12" ht="12.75">
      <c r="A46" s="17">
        <f>ROW(C10)</f>
        <v>10</v>
      </c>
      <c r="B46" s="32">
        <f>'Kategorie M+V+Z'!B52</f>
        <v>32</v>
      </c>
      <c r="C46" s="26" t="str">
        <f>'Kategorie M+V+Z'!C52</f>
        <v>Krčmářová</v>
      </c>
      <c r="D46" s="26" t="str">
        <f>'Kategorie M+V+Z'!D52</f>
        <v>Jana</v>
      </c>
      <c r="E46" s="33" t="str">
        <f>'Kategorie M+V+Z'!E52</f>
        <v>Znojmo</v>
      </c>
      <c r="F46" s="26">
        <f>'Kategorie M+V+Z'!F52</f>
        <v>1959</v>
      </c>
      <c r="G46" s="20" t="str">
        <f>'Kategorie M+V+Z'!G52</f>
        <v>Ž</v>
      </c>
      <c r="H46" s="22">
        <f>'Kategorie M+V+Z'!H52</f>
        <v>0.012326388888888888</v>
      </c>
      <c r="I46" s="17">
        <f>'Kategorie M+V+Z'!I52</f>
        <v>0</v>
      </c>
      <c r="J46" s="24">
        <f>'Kategorie M+V+Z'!H52</f>
        <v>0.012326388888888888</v>
      </c>
      <c r="K46" s="24">
        <f>H46-$H$38</f>
        <v>0.004224537037037037</v>
      </c>
      <c r="L46" s="34">
        <f>ROUND((K46/J46*1000),0)</f>
        <v>343</v>
      </c>
    </row>
  </sheetData>
  <printOptions/>
  <pageMargins left="0.7875" right="0.7875" top="0.7875" bottom="0.7875" header="0.5118055555555555" footer="0.5118055555555555"/>
  <pageSetup fitToHeight="2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view="pageBreakPreview" zoomScale="90" zoomScaleSheetLayoutView="90" workbookViewId="0" topLeftCell="A1">
      <selection activeCell="A1" sqref="A1"/>
    </sheetView>
  </sheetViews>
  <sheetFormatPr defaultColWidth="12.00390625" defaultRowHeight="12.75"/>
  <cols>
    <col min="1" max="1" width="6.75390625" style="0" customWidth="1"/>
    <col min="2" max="2" width="14.00390625" style="0" customWidth="1"/>
    <col min="3" max="3" width="13.25390625" style="0" customWidth="1"/>
    <col min="4" max="4" width="28.375" style="35" customWidth="1"/>
    <col min="5" max="5" width="14.75390625" style="0" customWidth="1"/>
    <col min="6" max="16384" width="11.625" style="0" customWidth="1"/>
  </cols>
  <sheetData>
    <row r="1" spans="1:5" ht="17.25">
      <c r="A1" s="2" t="str">
        <f>'Absol.poř.'!A1</f>
        <v> 3.z. ZBP – Avanti běh 26.11.2011 – sobota</v>
      </c>
      <c r="B1" s="3"/>
      <c r="C1" s="3"/>
      <c r="D1" s="36"/>
      <c r="E1" s="3"/>
    </row>
    <row r="2" spans="1:5" ht="15">
      <c r="A2" s="6" t="s">
        <v>111</v>
      </c>
      <c r="B2" s="7"/>
      <c r="C2" s="7"/>
      <c r="D2" s="7"/>
      <c r="E2" s="7"/>
    </row>
    <row r="3" spans="1:5" ht="24.75">
      <c r="A3" s="10" t="str">
        <f>'Absol.poř.'!B2</f>
        <v>St. číslo</v>
      </c>
      <c r="B3" s="11" t="str">
        <f>'Absol.poř.'!C2</f>
        <v>Příjmení</v>
      </c>
      <c r="C3" s="11" t="str">
        <f>'Absol.poř.'!D2</f>
        <v>Jméno</v>
      </c>
      <c r="D3" s="37" t="str">
        <f>'Absol.poř.'!E2</f>
        <v>Klub</v>
      </c>
      <c r="E3" s="10" t="str">
        <f>'Absol.poř.'!F2</f>
        <v>RN</v>
      </c>
    </row>
    <row r="4" spans="1:5" ht="12.75">
      <c r="A4" s="38">
        <f>'Kategorie M+V+Z'!B36</f>
        <v>1</v>
      </c>
      <c r="B4" s="39" t="str">
        <f>'Kategorie M+V+Z'!C36</f>
        <v>Měřínský</v>
      </c>
      <c r="C4" s="39" t="str">
        <f>'Kategorie M+V+Z'!D36</f>
        <v>Jaroslav</v>
      </c>
      <c r="D4" s="40">
        <f>'Kategorie M+V+Z'!E36</f>
        <v>0</v>
      </c>
      <c r="E4" s="39">
        <f>'Kategorie M+V+Z'!F36</f>
        <v>1961</v>
      </c>
    </row>
    <row r="5" spans="1:5" ht="12.75">
      <c r="A5" s="38">
        <f>'Kategorie M+V+Z'!B44</f>
        <v>2</v>
      </c>
      <c r="B5" s="39" t="str">
        <f>'Kategorie M+V+Z'!C44</f>
        <v>Doubková</v>
      </c>
      <c r="C5" s="39" t="str">
        <f>'Kategorie M+V+Z'!D44</f>
        <v>Katka</v>
      </c>
      <c r="D5" s="40" t="str">
        <f>'Kategorie M+V+Z'!E44</f>
        <v>AK Perná</v>
      </c>
      <c r="E5" s="39">
        <f>'Kategorie M+V+Z'!F44</f>
        <v>1972</v>
      </c>
    </row>
    <row r="6" spans="1:5" ht="12.75">
      <c r="A6" s="38">
        <f>'Kategorie M+V+Z'!B23</f>
        <v>3</v>
      </c>
      <c r="B6" s="39" t="str">
        <f>'Kategorie M+V+Z'!C23</f>
        <v>Patočka</v>
      </c>
      <c r="C6" s="39" t="str">
        <f>'Kategorie M+V+Z'!D23</f>
        <v>Petr</v>
      </c>
      <c r="D6" s="40" t="str">
        <f>'Kategorie M+V+Z'!E23</f>
        <v>Dino Sport Ivančice</v>
      </c>
      <c r="E6" s="39">
        <f>'Kategorie M+V+Z'!F23</f>
        <v>1963</v>
      </c>
    </row>
    <row r="7" spans="1:5" ht="12.75">
      <c r="A7" s="38">
        <f>'Kategorie M+V+Z'!B31</f>
        <v>4</v>
      </c>
      <c r="B7" s="39" t="str">
        <f>'Kategorie M+V+Z'!C31</f>
        <v>Kolínek</v>
      </c>
      <c r="C7" s="39" t="str">
        <f>'Kategorie M+V+Z'!D31</f>
        <v>František</v>
      </c>
      <c r="D7" s="40" t="str">
        <f>'Kategorie M+V+Z'!E31</f>
        <v>AK Perná</v>
      </c>
      <c r="E7" s="39">
        <f>'Kategorie M+V+Z'!F31</f>
        <v>1956</v>
      </c>
    </row>
    <row r="8" spans="1:5" ht="12.75">
      <c r="A8" s="38">
        <f>'Kategorie M+V+Z'!B40</f>
        <v>5</v>
      </c>
      <c r="B8" s="39" t="str">
        <f>'Kategorie M+V+Z'!C40</f>
        <v>Kubíček</v>
      </c>
      <c r="C8" s="39" t="str">
        <f>'Kategorie M+V+Z'!D40</f>
        <v>František</v>
      </c>
      <c r="D8" s="40" t="str">
        <f>'Kategorie M+V+Z'!E40</f>
        <v>Fred team Dobré Pole</v>
      </c>
      <c r="E8" s="39">
        <f>'Kategorie M+V+Z'!F40</f>
        <v>1946</v>
      </c>
    </row>
    <row r="9" spans="1:5" ht="12.75">
      <c r="A9" s="38">
        <f>'Kategorie M+V+Z'!B32</f>
        <v>6</v>
      </c>
      <c r="B9" s="39" t="str">
        <f>'Kategorie M+V+Z'!C32</f>
        <v>Podzimek</v>
      </c>
      <c r="C9" s="39" t="str">
        <f>'Kategorie M+V+Z'!D32</f>
        <v>Karel</v>
      </c>
      <c r="D9" s="40" t="str">
        <f>'Kategorie M+V+Z'!E32</f>
        <v>TK Znojmo</v>
      </c>
      <c r="E9" s="39">
        <f>'Kategorie M+V+Z'!F32</f>
        <v>1957</v>
      </c>
    </row>
    <row r="10" spans="1:5" ht="12.75">
      <c r="A10" s="38">
        <f>'Kategorie M+V+Z'!B46</f>
        <v>7</v>
      </c>
      <c r="B10" s="39" t="str">
        <f>'Kategorie M+V+Z'!C46</f>
        <v>Shannon</v>
      </c>
      <c r="C10" s="39" t="str">
        <f>'Kategorie M+V+Z'!D46</f>
        <v>Sivila</v>
      </c>
      <c r="D10" s="40" t="str">
        <f>'Kategorie M+V+Z'!E46</f>
        <v>TJ Znojmo</v>
      </c>
      <c r="E10" s="39">
        <f>'Kategorie M+V+Z'!F46</f>
        <v>1997</v>
      </c>
    </row>
    <row r="11" spans="1:5" ht="12.75">
      <c r="A11" s="38">
        <f>'Kategorie M+V+Z'!B16</f>
        <v>8</v>
      </c>
      <c r="B11" s="39" t="str">
        <f>'Kategorie M+V+Z'!C16</f>
        <v>Seitl</v>
      </c>
      <c r="C11" s="39" t="str">
        <f>'Kategorie M+V+Z'!D16</f>
        <v>Ondřej</v>
      </c>
      <c r="D11" s="40" t="str">
        <f>'Kategorie M+V+Z'!E16</f>
        <v>TJ Znojmo</v>
      </c>
      <c r="E11" s="39">
        <f>'Kategorie M+V+Z'!F16</f>
        <v>1996</v>
      </c>
    </row>
    <row r="12" spans="1:5" ht="12.75">
      <c r="A12" s="38">
        <f>'Kategorie M+V+Z'!B26</f>
        <v>9</v>
      </c>
      <c r="B12" s="39" t="str">
        <f>'Kategorie M+V+Z'!C26</f>
        <v>Musil</v>
      </c>
      <c r="C12" s="39" t="str">
        <f>'Kategorie M+V+Z'!D26</f>
        <v>Josef</v>
      </c>
      <c r="D12" s="40" t="str">
        <f>'Kategorie M+V+Z'!E26</f>
        <v>Náměšť nad Oslavou</v>
      </c>
      <c r="E12" s="39">
        <f>'Kategorie M+V+Z'!F26</f>
        <v>1964</v>
      </c>
    </row>
    <row r="13" spans="1:5" ht="12.75">
      <c r="A13" s="38">
        <f>'Kategorie M+V+Z'!B35</f>
        <v>10</v>
      </c>
      <c r="B13" s="39" t="str">
        <f>'Kategorie M+V+Z'!C35</f>
        <v>Suchý</v>
      </c>
      <c r="C13" s="39" t="str">
        <f>'Kategorie M+V+Z'!D35</f>
        <v>Karel</v>
      </c>
      <c r="D13" s="40" t="str">
        <f>'Kategorie M+V+Z'!E35</f>
        <v>Náměšť nad Oslavou</v>
      </c>
      <c r="E13" s="39">
        <f>'Kategorie M+V+Z'!F35</f>
        <v>1956</v>
      </c>
    </row>
    <row r="14" spans="1:5" ht="12.75">
      <c r="A14" s="38">
        <f>'Kategorie M+V+Z'!B21</f>
        <v>11</v>
      </c>
      <c r="B14" s="39" t="str">
        <f>'Kategorie M+V+Z'!C21</f>
        <v>Kotyza</v>
      </c>
      <c r="C14" s="39" t="str">
        <f>'Kategorie M+V+Z'!D21</f>
        <v>Petr</v>
      </c>
      <c r="D14" s="40" t="str">
        <f>'Kategorie M+V+Z'!E21</f>
        <v>USK Uni Brno</v>
      </c>
      <c r="E14" s="39">
        <f>'Kategorie M+V+Z'!F21</f>
        <v>1970</v>
      </c>
    </row>
    <row r="15" spans="1:5" ht="12.75">
      <c r="A15" s="38">
        <f>'Kategorie M+V+Z'!B39</f>
        <v>12</v>
      </c>
      <c r="B15" s="39" t="str">
        <f>'Kategorie M+V+Z'!C39</f>
        <v>Hanák</v>
      </c>
      <c r="C15" s="39" t="str">
        <f>'Kategorie M+V+Z'!D39</f>
        <v>Albín</v>
      </c>
      <c r="D15" s="40" t="str">
        <f>'Kategorie M+V+Z'!E39</f>
        <v>Brno</v>
      </c>
      <c r="E15" s="39">
        <f>'Kategorie M+V+Z'!F39</f>
        <v>1951</v>
      </c>
    </row>
    <row r="16" spans="1:5" ht="12.75">
      <c r="A16" s="38">
        <f>'Kategorie M+V+Z'!B45</f>
        <v>13</v>
      </c>
      <c r="B16" s="39" t="str">
        <f>'Kategorie M+V+Z'!C45</f>
        <v>Horáková</v>
      </c>
      <c r="C16" s="39" t="str">
        <f>'Kategorie M+V+Z'!D45</f>
        <v>Šárka</v>
      </c>
      <c r="D16" s="40">
        <f>'Kategorie M+V+Z'!E45</f>
        <v>0</v>
      </c>
      <c r="E16" s="39">
        <f>'Kategorie M+V+Z'!F45</f>
        <v>1977</v>
      </c>
    </row>
    <row r="17" spans="1:5" ht="12.75">
      <c r="A17" s="38">
        <f>'Kategorie M+V+Z'!B9</f>
        <v>14</v>
      </c>
      <c r="B17" s="39" t="str">
        <f>'Kategorie M+V+Z'!C9</f>
        <v>Horák</v>
      </c>
      <c r="C17" s="39" t="str">
        <f>'Kategorie M+V+Z'!D9</f>
        <v>Petr</v>
      </c>
      <c r="D17" s="40">
        <f>'Kategorie M+V+Z'!E9</f>
        <v>0</v>
      </c>
      <c r="E17" s="39">
        <f>'Kategorie M+V+Z'!F9</f>
        <v>1976</v>
      </c>
    </row>
    <row r="18" spans="1:5" ht="12.75">
      <c r="A18" s="38">
        <f>'Kategorie M+V+Z'!B13</f>
        <v>15</v>
      </c>
      <c r="B18" s="39" t="str">
        <f>'Kategorie M+V+Z'!C13</f>
        <v>Hrubý</v>
      </c>
      <c r="C18" s="39" t="str">
        <f>'Kategorie M+V+Z'!D13</f>
        <v>Karel</v>
      </c>
      <c r="D18" s="40" t="str">
        <f>'Kategorie M+V+Z'!E13</f>
        <v>Volejbal Znojmo</v>
      </c>
      <c r="E18" s="39">
        <f>'Kategorie M+V+Z'!F13</f>
        <v>1974</v>
      </c>
    </row>
    <row r="19" spans="1:5" ht="12.75">
      <c r="A19" s="38">
        <f>'Kategorie M+V+Z'!B22</f>
        <v>16</v>
      </c>
      <c r="B19" s="39" t="str">
        <f>'Kategorie M+V+Z'!C22</f>
        <v>Palko</v>
      </c>
      <c r="C19" s="39" t="str">
        <f>'Kategorie M+V+Z'!D22</f>
        <v>Aleš</v>
      </c>
      <c r="D19" s="40" t="str">
        <f>'Kategorie M+V+Z'!E22</f>
        <v>USK Uni Brno</v>
      </c>
      <c r="E19" s="39">
        <f>'Kategorie M+V+Z'!F22</f>
        <v>1971</v>
      </c>
    </row>
    <row r="20" spans="1:5" ht="12.75">
      <c r="A20" s="38">
        <f>'Kategorie M+V+Z'!B47</f>
        <v>17</v>
      </c>
      <c r="B20" s="39" t="str">
        <f>'Kategorie M+V+Z'!C47</f>
        <v>Bulantová</v>
      </c>
      <c r="C20" s="39" t="str">
        <f>'Kategorie M+V+Z'!D47</f>
        <v>Tamara</v>
      </c>
      <c r="D20" s="40" t="str">
        <f>'Kategorie M+V+Z'!E47</f>
        <v>Znojmo</v>
      </c>
      <c r="E20" s="39">
        <f>'Kategorie M+V+Z'!F47</f>
        <v>1966</v>
      </c>
    </row>
    <row r="21" spans="1:5" ht="12.75">
      <c r="A21" s="38">
        <f>'Kategorie M+V+Z'!B38</f>
        <v>18</v>
      </c>
      <c r="B21" s="39" t="str">
        <f>'Kategorie M+V+Z'!C38</f>
        <v>Koreš</v>
      </c>
      <c r="C21" s="39" t="str">
        <f>'Kategorie M+V+Z'!D38</f>
        <v>Arnošt</v>
      </c>
      <c r="D21" s="40" t="str">
        <f>'Kategorie M+V+Z'!E38</f>
        <v>Atletic Třebíč</v>
      </c>
      <c r="E21" s="39">
        <f>'Kategorie M+V+Z'!F38</f>
        <v>1950</v>
      </c>
    </row>
    <row r="22" spans="1:5" ht="12.75">
      <c r="A22" s="38">
        <f>'Kategorie M+V+Z'!B33</f>
        <v>19</v>
      </c>
      <c r="B22" s="39" t="str">
        <f>'Kategorie M+V+Z'!C33</f>
        <v>Motálek</v>
      </c>
      <c r="C22" s="39" t="str">
        <f>'Kategorie M+V+Z'!D33</f>
        <v>Petr</v>
      </c>
      <c r="D22" s="40" t="str">
        <f>'Kategorie M+V+Z'!E33</f>
        <v>Spartak Třebíč</v>
      </c>
      <c r="E22" s="39">
        <f>'Kategorie M+V+Z'!F33</f>
        <v>1961</v>
      </c>
    </row>
    <row r="23" spans="1:5" ht="12.75">
      <c r="A23" s="38">
        <f>'Kategorie M+V+Z'!B5</f>
        <v>20</v>
      </c>
      <c r="B23" s="39" t="str">
        <f>'Kategorie M+V+Z'!C5</f>
        <v>Čabala</v>
      </c>
      <c r="C23" s="39" t="str">
        <f>'Kategorie M+V+Z'!D5</f>
        <v>Vojtěch</v>
      </c>
      <c r="D23" s="40" t="str">
        <f>'Kategorie M+V+Z'!E5</f>
        <v>TJ Znojmo</v>
      </c>
      <c r="E23" s="39">
        <f>'Kategorie M+V+Z'!F5</f>
        <v>1993</v>
      </c>
    </row>
    <row r="24" spans="1:5" ht="12.75">
      <c r="A24" s="38">
        <f>'Kategorie M+V+Z'!B7</f>
        <v>21</v>
      </c>
      <c r="B24" s="39" t="str">
        <f>'Kategorie M+V+Z'!C7</f>
        <v>Michalec</v>
      </c>
      <c r="C24" s="39" t="str">
        <f>'Kategorie M+V+Z'!D7</f>
        <v>Josef</v>
      </c>
      <c r="D24" s="40" t="str">
        <f>'Kategorie M+V+Z'!E7</f>
        <v>Znojmo</v>
      </c>
      <c r="E24" s="39">
        <f>'Kategorie M+V+Z'!F7</f>
        <v>1976</v>
      </c>
    </row>
    <row r="25" spans="1:5" ht="12.75">
      <c r="A25" s="38">
        <f>'Kategorie M+V+Z'!B30</f>
        <v>22</v>
      </c>
      <c r="B25" s="39" t="str">
        <f>'Kategorie M+V+Z'!C30</f>
        <v>Kratochvíl</v>
      </c>
      <c r="C25" s="39" t="str">
        <f>'Kategorie M+V+Z'!D30</f>
        <v>Pavel</v>
      </c>
      <c r="D25" s="40" t="str">
        <f>'Kategorie M+V+Z'!E30</f>
        <v>Sokol Rudíkov</v>
      </c>
      <c r="E25" s="39">
        <f>'Kategorie M+V+Z'!F30</f>
        <v>1960</v>
      </c>
    </row>
    <row r="26" spans="1:5" ht="12.75">
      <c r="A26" s="38">
        <f>'Kategorie M+V+Z'!B6</f>
        <v>23</v>
      </c>
      <c r="B26" s="39" t="str">
        <f>'Kategorie M+V+Z'!C6</f>
        <v>Soural</v>
      </c>
      <c r="C26" s="39" t="str">
        <f>'Kategorie M+V+Z'!D6</f>
        <v>Lukáš</v>
      </c>
      <c r="D26" s="40" t="str">
        <f>'Kategorie M+V+Z'!E6</f>
        <v>USK Uni Brno</v>
      </c>
      <c r="E26" s="39">
        <f>'Kategorie M+V+Z'!F6</f>
        <v>1982</v>
      </c>
    </row>
    <row r="27" spans="1:5" ht="12.75">
      <c r="A27" s="38">
        <f>'Kategorie M+V+Z'!B11</f>
        <v>24</v>
      </c>
      <c r="B27" s="39" t="str">
        <f>'Kategorie M+V+Z'!C11</f>
        <v>Kučera</v>
      </c>
      <c r="C27" s="39" t="str">
        <f>'Kategorie M+V+Z'!D11</f>
        <v>Jan</v>
      </c>
      <c r="D27" s="40" t="str">
        <f>'Kategorie M+V+Z'!E11</f>
        <v>TK Mor.Budějovice</v>
      </c>
      <c r="E27" s="39">
        <f>'Kategorie M+V+Z'!F11</f>
        <v>1981</v>
      </c>
    </row>
    <row r="28" spans="1:5" ht="12.75">
      <c r="A28" s="38">
        <f>'Kategorie M+V+Z'!B17</f>
        <v>25</v>
      </c>
      <c r="B28" s="39" t="str">
        <f>'Kategorie M+V+Z'!C17</f>
        <v>Kuben</v>
      </c>
      <c r="C28" s="39" t="str">
        <f>'Kategorie M+V+Z'!D17</f>
        <v>Karel</v>
      </c>
      <c r="D28" s="40" t="str">
        <f>'Kategorie M+V+Z'!E17</f>
        <v>Znojmo</v>
      </c>
      <c r="E28" s="39">
        <f>'Kategorie M+V+Z'!F17</f>
        <v>1976</v>
      </c>
    </row>
    <row r="29" spans="1:5" ht="12.75">
      <c r="A29" s="38">
        <f>'Kategorie M+V+Z'!B24</f>
        <v>26</v>
      </c>
      <c r="B29" s="39" t="str">
        <f>'Kategorie M+V+Z'!C24</f>
        <v>Straka</v>
      </c>
      <c r="C29" s="39" t="str">
        <f>'Kategorie M+V+Z'!D24</f>
        <v>Kamil</v>
      </c>
      <c r="D29" s="40" t="str">
        <f>'Kategorie M+V+Z'!E24</f>
        <v>Dačice</v>
      </c>
      <c r="E29" s="39">
        <f>'Kategorie M+V+Z'!F24</f>
        <v>1969</v>
      </c>
    </row>
    <row r="30" spans="1:5" ht="12.75">
      <c r="A30" s="38">
        <f>'Kategorie M+V+Z'!B10</f>
        <v>27</v>
      </c>
      <c r="B30" s="39" t="str">
        <f>'Kategorie M+V+Z'!C10</f>
        <v>Hrubý</v>
      </c>
      <c r="C30" s="39" t="str">
        <f>'Kategorie M+V+Z'!D10</f>
        <v>Josef</v>
      </c>
      <c r="D30" s="40" t="str">
        <f>'Kategorie M+V+Z'!E10</f>
        <v>TJ Znojmo</v>
      </c>
      <c r="E30" s="39">
        <f>'Kategorie M+V+Z'!F10</f>
        <v>1992</v>
      </c>
    </row>
    <row r="31" spans="1:5" ht="12.75">
      <c r="A31" s="38">
        <f>'Kategorie M+V+Z'!B50</f>
        <v>28</v>
      </c>
      <c r="B31" s="39" t="str">
        <f>'Kategorie M+V+Z'!C50</f>
        <v>Veselá</v>
      </c>
      <c r="C31" s="39" t="str">
        <f>'Kategorie M+V+Z'!D50</f>
        <v>Hana</v>
      </c>
      <c r="D31" s="40" t="str">
        <f>'Kategorie M+V+Z'!E50</f>
        <v>Znojmo-Hradiště</v>
      </c>
      <c r="E31" s="39">
        <f>'Kategorie M+V+Z'!F50</f>
        <v>1982</v>
      </c>
    </row>
    <row r="32" spans="1:5" ht="12.75">
      <c r="A32" s="38">
        <f>'Kategorie M+V+Z'!B15</f>
        <v>29</v>
      </c>
      <c r="B32" s="39" t="str">
        <f>'Kategorie M+V+Z'!C15</f>
        <v>Rýznar</v>
      </c>
      <c r="C32" s="39" t="str">
        <f>'Kategorie M+V+Z'!D15</f>
        <v>Václav</v>
      </c>
      <c r="D32" s="40" t="str">
        <f>'Kategorie M+V+Z'!E15</f>
        <v>Znojmo</v>
      </c>
      <c r="E32" s="39">
        <f>'Kategorie M+V+Z'!F15</f>
        <v>1977</v>
      </c>
    </row>
    <row r="33" spans="1:5" ht="12.75">
      <c r="A33" s="38">
        <f>'Kategorie M+V+Z'!B28</f>
        <v>30</v>
      </c>
      <c r="B33" s="39" t="str">
        <f>'Kategorie M+V+Z'!C28</f>
        <v>Fuxa</v>
      </c>
      <c r="C33" s="39" t="str">
        <f>'Kategorie M+V+Z'!D28</f>
        <v>Roman</v>
      </c>
      <c r="D33" s="40" t="str">
        <f>'Kategorie M+V+Z'!E28</f>
        <v>TK Znojmo</v>
      </c>
      <c r="E33" s="39">
        <f>'Kategorie M+V+Z'!F28</f>
        <v>1963</v>
      </c>
    </row>
    <row r="34" spans="1:5" ht="12.75">
      <c r="A34" s="38">
        <f>'Kategorie M+V+Z'!B27</f>
        <v>31</v>
      </c>
      <c r="B34" s="39" t="str">
        <f>'Kategorie M+V+Z'!C27</f>
        <v>Dvořák</v>
      </c>
      <c r="C34" s="39" t="str">
        <f>'Kategorie M+V+Z'!D27</f>
        <v>Leoš</v>
      </c>
      <c r="D34" s="40">
        <f>'Kategorie M+V+Z'!E27</f>
        <v>0</v>
      </c>
      <c r="E34" s="39">
        <f>'Kategorie M+V+Z'!F27</f>
        <v>1971</v>
      </c>
    </row>
    <row r="35" spans="1:5" ht="12.75">
      <c r="A35" s="38">
        <f>'Kategorie M+V+Z'!B52</f>
        <v>32</v>
      </c>
      <c r="B35" s="39" t="str">
        <f>'Kategorie M+V+Z'!C52</f>
        <v>Krčmářová</v>
      </c>
      <c r="C35" s="39" t="str">
        <f>'Kategorie M+V+Z'!D52</f>
        <v>Jana</v>
      </c>
      <c r="D35" s="40" t="str">
        <f>'Kategorie M+V+Z'!E52</f>
        <v>Znojmo</v>
      </c>
      <c r="E35" s="39">
        <f>'Kategorie M+V+Z'!F52</f>
        <v>1959</v>
      </c>
    </row>
    <row r="36" spans="1:5" ht="12.75">
      <c r="A36" s="38">
        <f>'Kategorie M+V+Z'!B8</f>
        <v>33</v>
      </c>
      <c r="B36" s="39" t="str">
        <f>'Kategorie M+V+Z'!C8</f>
        <v>Fučík</v>
      </c>
      <c r="C36" s="39" t="str">
        <f>'Kategorie M+V+Z'!D8</f>
        <v>Karel</v>
      </c>
      <c r="D36" s="40" t="str">
        <f>'Kategorie M+V+Z'!E8</f>
        <v>Černín</v>
      </c>
      <c r="E36" s="39">
        <f>'Kategorie M+V+Z'!F8</f>
        <v>1972</v>
      </c>
    </row>
    <row r="37" spans="1:5" ht="12.75">
      <c r="A37" s="38">
        <f>'Kategorie M+V+Z'!B25</f>
        <v>34</v>
      </c>
      <c r="B37" s="39" t="str">
        <f>'Kategorie M+V+Z'!C25</f>
        <v>Kocián</v>
      </c>
      <c r="C37" s="39" t="str">
        <f>'Kategorie M+V+Z'!D25</f>
        <v>Viktor</v>
      </c>
      <c r="D37" s="40" t="str">
        <f>'Kategorie M+V+Z'!E25</f>
        <v>PSK Znojmo</v>
      </c>
      <c r="E37" s="39">
        <f>'Kategorie M+V+Z'!F25</f>
        <v>1963</v>
      </c>
    </row>
    <row r="38" spans="1:5" ht="12.75">
      <c r="A38" s="38">
        <f>'Kategorie M+V+Z'!B14</f>
        <v>35</v>
      </c>
      <c r="B38" s="39" t="str">
        <f>'Kategorie M+V+Z'!C14</f>
        <v>Motin</v>
      </c>
      <c r="C38" s="39" t="str">
        <f>'Kategorie M+V+Z'!D14</f>
        <v>Samuel</v>
      </c>
      <c r="D38" s="40" t="str">
        <f>'Kategorie M+V+Z'!E14</f>
        <v>TJ Znojmo</v>
      </c>
      <c r="E38" s="39">
        <f>'Kategorie M+V+Z'!F14</f>
        <v>1996</v>
      </c>
    </row>
    <row r="39" spans="1:5" ht="12.75">
      <c r="A39" s="38">
        <f>'Kategorie M+V+Z'!B48</f>
        <v>36</v>
      </c>
      <c r="B39" s="39" t="str">
        <f>'Kategorie M+V+Z'!C48</f>
        <v>Motin</v>
      </c>
      <c r="C39" s="39" t="str">
        <f>'Kategorie M+V+Z'!D48</f>
        <v>Sendy</v>
      </c>
      <c r="D39" s="40" t="str">
        <f>'Kategorie M+V+Z'!E48</f>
        <v>TJ Znojmo</v>
      </c>
      <c r="E39" s="39">
        <f>'Kategorie M+V+Z'!F48</f>
        <v>1998</v>
      </c>
    </row>
    <row r="40" spans="1:5" ht="12.75">
      <c r="A40" s="38">
        <f>'Kategorie M+V+Z'!B49</f>
        <v>37</v>
      </c>
      <c r="B40" s="39" t="str">
        <f>'Kategorie M+V+Z'!C49</f>
        <v>Motin</v>
      </c>
      <c r="C40" s="39" t="str">
        <f>'Kategorie M+V+Z'!D49</f>
        <v>Světlana</v>
      </c>
      <c r="D40" s="40">
        <f>'Kategorie M+V+Z'!E49</f>
        <v>0</v>
      </c>
      <c r="E40" s="39">
        <f>'Kategorie M+V+Z'!F49</f>
        <v>1971</v>
      </c>
    </row>
    <row r="41" spans="1:5" ht="12.75">
      <c r="A41" s="38">
        <f>'Kategorie M+V+Z'!B34</f>
        <v>38</v>
      </c>
      <c r="B41" s="39" t="str">
        <f>'Kategorie M+V+Z'!C34</f>
        <v>Gross</v>
      </c>
      <c r="C41" s="39" t="str">
        <f>'Kategorie M+V+Z'!D34</f>
        <v>Luděk</v>
      </c>
      <c r="D41" s="40">
        <f>'Kategorie M+V+Z'!E34</f>
        <v>0</v>
      </c>
      <c r="E41" s="39">
        <f>'Kategorie M+V+Z'!F34</f>
        <v>1953</v>
      </c>
    </row>
    <row r="42" spans="1:5" ht="12.75">
      <c r="A42" s="38">
        <f>'Kategorie M+V+Z'!B19</f>
        <v>39</v>
      </c>
      <c r="B42" s="39" t="str">
        <f>'Kategorie M+V+Z'!C19</f>
        <v>Svoboda</v>
      </c>
      <c r="C42" s="39" t="str">
        <f>'Kategorie M+V+Z'!D19</f>
        <v>Ivo</v>
      </c>
      <c r="D42" s="40" t="str">
        <f>'Kategorie M+V+Z'!E19</f>
        <v>Znojmo</v>
      </c>
      <c r="E42" s="39">
        <f>'Kategorie M+V+Z'!F19</f>
        <v>1978</v>
      </c>
    </row>
    <row r="43" spans="1:5" ht="12.75">
      <c r="A43" s="38">
        <f>'Kategorie M+V+Z'!B51</f>
        <v>40</v>
      </c>
      <c r="B43" s="39" t="str">
        <f>'Kategorie M+V+Z'!C51</f>
        <v>Holíková</v>
      </c>
      <c r="C43" s="39" t="str">
        <f>'Kategorie M+V+Z'!D51</f>
        <v>Ida</v>
      </c>
      <c r="D43" s="40" t="str">
        <f>'Kategorie M+V+Z'!E51</f>
        <v>Znojemské běhání</v>
      </c>
      <c r="E43" s="39">
        <f>'Kategorie M+V+Z'!F51</f>
        <v>1964</v>
      </c>
    </row>
    <row r="44" spans="1:5" ht="12.75">
      <c r="A44" s="38">
        <f>'Kategorie M+V+Z'!B12</f>
        <v>41</v>
      </c>
      <c r="B44" s="39" t="str">
        <f>'Kategorie M+V+Z'!C12</f>
        <v>Toman</v>
      </c>
      <c r="C44" s="39" t="str">
        <f>'Kategorie M+V+Z'!D12</f>
        <v>Jakub</v>
      </c>
      <c r="D44" s="40" t="str">
        <f>'Kategorie M+V+Z'!E12</f>
        <v>P.P.Znojmo</v>
      </c>
      <c r="E44" s="39">
        <f>'Kategorie M+V+Z'!F12</f>
        <v>1985</v>
      </c>
    </row>
    <row r="45" spans="1:5" ht="12.75">
      <c r="A45" s="38">
        <f>'Kategorie M+V+Z'!B18</f>
        <v>42</v>
      </c>
      <c r="B45" s="39" t="str">
        <f>'Kategorie M+V+Z'!C18</f>
        <v>Hubený</v>
      </c>
      <c r="C45" s="39" t="str">
        <f>'Kategorie M+V+Z'!D18</f>
        <v>Tomáš</v>
      </c>
      <c r="D45" s="40" t="str">
        <f>'Kategorie M+V+Z'!E18</f>
        <v>Znojmo</v>
      </c>
      <c r="E45" s="39">
        <f>'Kategorie M+V+Z'!F18</f>
        <v>1979</v>
      </c>
    </row>
  </sheetData>
  <printOptions/>
  <pageMargins left="0.7875" right="0.7875" top="0.7875" bottom="0.7875" header="0.5118055555555555" footer="0.5118055555555555"/>
  <pageSetup fitToHeight="2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0"/>
  <sheetViews>
    <sheetView view="pageBreakPreview" zoomScale="90" zoomScaleSheetLayoutView="90" workbookViewId="0" topLeftCell="A1">
      <selection activeCell="A1" sqref="A1"/>
    </sheetView>
  </sheetViews>
  <sheetFormatPr defaultColWidth="12.00390625" defaultRowHeight="12.75"/>
  <cols>
    <col min="1" max="1" width="8.75390625" style="0" customWidth="1"/>
    <col min="2" max="2" width="11.625" style="0" customWidth="1"/>
    <col min="3" max="3" width="15.375" style="0" customWidth="1"/>
    <col min="4" max="4" width="11.625" style="0" customWidth="1"/>
    <col min="5" max="5" width="24.625" style="0" customWidth="1"/>
    <col min="6" max="6" width="9.75390625" style="0" customWidth="1"/>
    <col min="7" max="7" width="11.625" style="0" customWidth="1"/>
    <col min="8" max="8" width="10.375" style="0" customWidth="1"/>
    <col min="9" max="10" width="11.625" style="0" customWidth="1"/>
    <col min="11" max="11" width="11.00390625" style="0" customWidth="1"/>
    <col min="12" max="12" width="0" style="0" hidden="1" customWidth="1"/>
    <col min="13" max="13" width="6.75390625" style="0" customWidth="1"/>
    <col min="14" max="14" width="6.875" style="0" customWidth="1"/>
    <col min="15" max="15" width="9.125" style="0" customWidth="1"/>
    <col min="16" max="16" width="8.25390625" style="0" customWidth="1"/>
    <col min="17" max="17" width="9.75390625" style="0" customWidth="1"/>
    <col min="18" max="18" width="4.625" style="0" customWidth="1"/>
    <col min="19" max="16384" width="11.625" style="0" customWidth="1"/>
  </cols>
  <sheetData>
    <row r="1" spans="1:18" s="44" customFormat="1" ht="22.5">
      <c r="A1" s="41"/>
      <c r="B1" s="42" t="s">
        <v>112</v>
      </c>
      <c r="C1" s="43"/>
      <c r="D1" s="43"/>
      <c r="E1" s="43"/>
      <c r="F1" s="43"/>
      <c r="G1" s="43"/>
      <c r="H1" s="43"/>
      <c r="I1" s="43"/>
      <c r="J1" s="43"/>
      <c r="K1" s="43"/>
      <c r="L1" s="43"/>
      <c r="N1"/>
      <c r="O1"/>
      <c r="P1"/>
      <c r="Q1"/>
      <c r="R1"/>
    </row>
    <row r="2" spans="1:18" s="45" customFormat="1" ht="15">
      <c r="A2" s="6"/>
      <c r="B2" s="6" t="s">
        <v>113</v>
      </c>
      <c r="C2" s="7"/>
      <c r="D2" s="7"/>
      <c r="E2" s="7"/>
      <c r="F2" s="7"/>
      <c r="G2" s="7"/>
      <c r="H2" s="7"/>
      <c r="I2" s="7"/>
      <c r="J2" s="7"/>
      <c r="K2" s="7"/>
      <c r="L2" s="7"/>
      <c r="N2"/>
      <c r="O2"/>
      <c r="P2"/>
      <c r="Q2"/>
      <c r="R2"/>
    </row>
    <row r="3" spans="1:18" s="48" customFormat="1" ht="15">
      <c r="A3" s="46" t="s">
        <v>114</v>
      </c>
      <c r="B3" s="46" t="s">
        <v>4</v>
      </c>
      <c r="C3" s="47" t="s">
        <v>5</v>
      </c>
      <c r="D3" s="47" t="s">
        <v>6</v>
      </c>
      <c r="E3" s="47" t="s">
        <v>7</v>
      </c>
      <c r="F3" s="46" t="s">
        <v>8</v>
      </c>
      <c r="G3" s="46" t="s">
        <v>9</v>
      </c>
      <c r="H3" s="46" t="s">
        <v>10</v>
      </c>
      <c r="I3" s="46" t="s">
        <v>10</v>
      </c>
      <c r="J3" s="46" t="s">
        <v>10</v>
      </c>
      <c r="K3" s="46" t="s">
        <v>115</v>
      </c>
      <c r="L3" s="46" t="s">
        <v>11</v>
      </c>
      <c r="N3"/>
      <c r="O3"/>
      <c r="P3"/>
      <c r="Q3"/>
      <c r="R3"/>
    </row>
    <row r="4" spans="1:18" s="48" customFormat="1" ht="15">
      <c r="A4" s="49"/>
      <c r="B4" s="49"/>
      <c r="C4" s="50"/>
      <c r="D4" s="50"/>
      <c r="E4" s="50"/>
      <c r="F4" s="49"/>
      <c r="G4" s="49"/>
      <c r="H4" s="49" t="str">
        <f>'Kategorie M+V+Z'!I1</f>
        <v>km</v>
      </c>
      <c r="I4" s="49" t="str">
        <f>'Kategorie M+V+Z'!I41</f>
        <v>km</v>
      </c>
      <c r="J4" s="49" t="str">
        <f>'Kategorie M+V+Z'!I53</f>
        <v>km</v>
      </c>
      <c r="K4" s="49"/>
      <c r="L4" s="46"/>
      <c r="N4"/>
      <c r="O4"/>
      <c r="P4"/>
      <c r="Q4"/>
      <c r="R4"/>
    </row>
    <row r="5" spans="1:13" s="48" customFormat="1" ht="15">
      <c r="A5" s="49" t="s">
        <v>1</v>
      </c>
      <c r="B5" s="49"/>
      <c r="C5" s="50"/>
      <c r="D5" s="50"/>
      <c r="E5" s="50"/>
      <c r="F5" s="49"/>
      <c r="G5" s="49"/>
      <c r="H5" s="49">
        <v>5.3</v>
      </c>
      <c r="I5" s="49">
        <v>2.7</v>
      </c>
      <c r="J5" s="49">
        <v>0</v>
      </c>
      <c r="K5" s="49" t="s">
        <v>1</v>
      </c>
      <c r="L5" s="51"/>
      <c r="M5" s="48" t="s">
        <v>116</v>
      </c>
    </row>
    <row r="6" spans="1:13" ht="15">
      <c r="A6" s="17">
        <f>ROW(C1)</f>
        <v>1</v>
      </c>
      <c r="B6" s="18"/>
      <c r="C6" s="29"/>
      <c r="D6" s="19"/>
      <c r="E6" s="19"/>
      <c r="F6" s="20"/>
      <c r="G6" s="21" t="e">
        <f>VLOOKUP(F6,'RN HZ'!$A$1:$B$107,2,0)</f>
        <v>#N/A</v>
      </c>
      <c r="H6" s="30" t="e">
        <f>VLOOKUP(B6,Stopky!$B$2:$C$1006,2,0)</f>
        <v>#N/A</v>
      </c>
      <c r="I6" s="30"/>
      <c r="J6" s="30"/>
      <c r="K6" s="18" t="e">
        <f>RANK(H6,'Zadani_bezcu HZ + P'!$H$1:H$931,1)</f>
        <v>#N/A</v>
      </c>
      <c r="L6" s="23"/>
      <c r="M6" s="17">
        <f>ROW(N1)</f>
        <v>1</v>
      </c>
    </row>
    <row r="7" spans="1:13" ht="15">
      <c r="A7" s="17">
        <f>ROW(C2)</f>
        <v>2</v>
      </c>
      <c r="B7" s="18"/>
      <c r="C7" s="29"/>
      <c r="D7" s="19"/>
      <c r="E7" s="19"/>
      <c r="F7" s="20"/>
      <c r="G7" s="21" t="e">
        <f>VLOOKUP(F7,'RN HZ'!$A$1:$B$107,2,0)</f>
        <v>#N/A</v>
      </c>
      <c r="H7" s="30" t="e">
        <f>VLOOKUP(B7,Stopky!$B$2:$C$1006,2,0)</f>
        <v>#N/A</v>
      </c>
      <c r="I7" s="30"/>
      <c r="J7" s="30"/>
      <c r="K7" s="18" t="e">
        <f>RANK(H7,'Zadani_bezcu HZ + P'!$H$1:H$931,1)</f>
        <v>#N/A</v>
      </c>
      <c r="L7" s="23"/>
      <c r="M7" s="17">
        <f>ROW(N2)</f>
        <v>2</v>
      </c>
    </row>
    <row r="8" spans="1:13" ht="15">
      <c r="A8" s="17">
        <f>ROW(C3)</f>
        <v>3</v>
      </c>
      <c r="B8" s="18"/>
      <c r="C8" s="29"/>
      <c r="D8" s="19"/>
      <c r="E8" s="19"/>
      <c r="F8" s="20"/>
      <c r="G8" s="21" t="e">
        <f>VLOOKUP(F8,'RN HZ'!$A$1:$B$107,2,0)</f>
        <v>#N/A</v>
      </c>
      <c r="H8" s="30" t="e">
        <f>VLOOKUP(B8,Stopky!$B$2:$C$1006,2,0)</f>
        <v>#N/A</v>
      </c>
      <c r="I8" s="30"/>
      <c r="J8" s="30"/>
      <c r="K8" s="18" t="e">
        <f>RANK(H8,'Zadani_bezcu HZ + P'!$H$1:H$931,1)</f>
        <v>#N/A</v>
      </c>
      <c r="L8" s="23"/>
      <c r="M8" s="17">
        <f>ROW(N3)</f>
        <v>3</v>
      </c>
    </row>
    <row r="9" spans="1:13" ht="15">
      <c r="A9" s="17">
        <f>ROW(C4)</f>
        <v>4</v>
      </c>
      <c r="B9" s="18"/>
      <c r="C9" s="29"/>
      <c r="D9" s="19"/>
      <c r="E9" s="19"/>
      <c r="F9" s="20"/>
      <c r="G9" s="21" t="e">
        <f>VLOOKUP(F9,'RN HZ'!$A$1:$B$107,2,0)</f>
        <v>#N/A</v>
      </c>
      <c r="H9" s="30" t="e">
        <f>VLOOKUP(B9,Stopky!$B$2:$C$1006,2,0)</f>
        <v>#N/A</v>
      </c>
      <c r="I9" s="30"/>
      <c r="J9" s="30"/>
      <c r="K9" s="18" t="e">
        <f>RANK(H9,'Zadani_bezcu HZ + P'!$H$1:H$931,1)</f>
        <v>#N/A</v>
      </c>
      <c r="L9" s="23"/>
      <c r="M9" s="17">
        <f>ROW(N4)</f>
        <v>4</v>
      </c>
    </row>
    <row r="10" spans="1:13" ht="15">
      <c r="A10" s="17">
        <f>ROW(C5)</f>
        <v>5</v>
      </c>
      <c r="B10" s="18"/>
      <c r="C10" s="29"/>
      <c r="D10" s="19"/>
      <c r="E10" s="19"/>
      <c r="F10" s="20"/>
      <c r="G10" s="21" t="e">
        <f>VLOOKUP(F10,'RN HZ'!$A$1:$B$107,2,0)</f>
        <v>#N/A</v>
      </c>
      <c r="H10" s="30" t="e">
        <f>VLOOKUP(B10,Stopky!$B$2:$C$1006,2,0)</f>
        <v>#N/A</v>
      </c>
      <c r="I10" s="30"/>
      <c r="J10" s="30"/>
      <c r="K10" s="18" t="e">
        <f>RANK(H10,'Zadani_bezcu HZ + P'!$H$1:H$931,1)</f>
        <v>#N/A</v>
      </c>
      <c r="L10" s="23"/>
      <c r="M10" s="17">
        <f>ROW(N5)</f>
        <v>5</v>
      </c>
    </row>
    <row r="11" spans="1:13" ht="15">
      <c r="A11" s="17">
        <f>ROW(C6)</f>
        <v>6</v>
      </c>
      <c r="B11" s="18"/>
      <c r="C11" s="29"/>
      <c r="D11" s="19"/>
      <c r="E11" s="19"/>
      <c r="F11" s="20"/>
      <c r="G11" s="21" t="e">
        <f>VLOOKUP(F11,'RN HZ'!$A$1:$B$107,2,0)</f>
        <v>#N/A</v>
      </c>
      <c r="H11" s="30" t="e">
        <f>VLOOKUP(B11,Stopky!$B$2:$C$1006,2,0)</f>
        <v>#N/A</v>
      </c>
      <c r="I11" s="30"/>
      <c r="J11" s="30"/>
      <c r="K11" s="18" t="e">
        <f>RANK(H11,'Zadani_bezcu HZ + P'!$H$1:H$931,1)</f>
        <v>#N/A</v>
      </c>
      <c r="L11" s="23"/>
      <c r="M11" s="17">
        <f>ROW(N6)</f>
        <v>6</v>
      </c>
    </row>
    <row r="12" spans="1:13" ht="15">
      <c r="A12" s="17">
        <f>ROW(C7)</f>
        <v>7</v>
      </c>
      <c r="B12" s="18"/>
      <c r="C12" s="29"/>
      <c r="D12" s="19"/>
      <c r="E12" s="19"/>
      <c r="F12" s="20"/>
      <c r="G12" s="21" t="e">
        <f>VLOOKUP(F12,'RN HZ'!$A$1:$B$107,2,0)</f>
        <v>#N/A</v>
      </c>
      <c r="H12" s="30" t="e">
        <f>VLOOKUP(B12,Stopky!$B$2:$C$1006,2,0)</f>
        <v>#N/A</v>
      </c>
      <c r="I12" s="30"/>
      <c r="J12" s="30"/>
      <c r="K12" s="18" t="e">
        <f>RANK(H12,'Zadani_bezcu HZ + P'!$H$1:H$931,1)</f>
        <v>#N/A</v>
      </c>
      <c r="L12" s="23"/>
      <c r="M12" s="17">
        <f>ROW(N7)</f>
        <v>7</v>
      </c>
    </row>
    <row r="13" spans="1:13" ht="15">
      <c r="A13" s="17">
        <f>ROW(C8)</f>
        <v>8</v>
      </c>
      <c r="B13" s="18"/>
      <c r="C13" s="29"/>
      <c r="D13" s="19"/>
      <c r="E13" s="19"/>
      <c r="F13" s="20"/>
      <c r="G13" s="21" t="e">
        <f>VLOOKUP(F13,'RN HZ'!$A$1:$B$107,2,0)</f>
        <v>#N/A</v>
      </c>
      <c r="H13" s="30" t="e">
        <f>VLOOKUP(B13,Stopky!$B$2:$C$1006,2,0)</f>
        <v>#N/A</v>
      </c>
      <c r="I13" s="30"/>
      <c r="J13" s="30"/>
      <c r="K13" s="18" t="e">
        <f>RANK(H13,'Zadani_bezcu HZ + P'!$H$1:H$931,1)</f>
        <v>#N/A</v>
      </c>
      <c r="L13" s="23"/>
      <c r="M13" s="17">
        <f>ROW(N8)</f>
        <v>8</v>
      </c>
    </row>
    <row r="14" spans="1:13" ht="15">
      <c r="A14" s="17">
        <f>ROW(C9)</f>
        <v>9</v>
      </c>
      <c r="B14" s="18"/>
      <c r="C14" s="29"/>
      <c r="D14" s="19"/>
      <c r="E14" s="19"/>
      <c r="F14" s="20"/>
      <c r="G14" s="21" t="e">
        <f>VLOOKUP(F14,'RN HZ'!$A$1:$B$107,2,0)</f>
        <v>#N/A</v>
      </c>
      <c r="H14" s="30" t="e">
        <f>VLOOKUP(B14,Stopky!$B$2:$C$1006,2,0)</f>
        <v>#N/A</v>
      </c>
      <c r="I14" s="30"/>
      <c r="J14" s="30"/>
      <c r="K14" s="18" t="e">
        <f>RANK(H14,'Zadani_bezcu HZ + P'!$H$1:H$931,1)</f>
        <v>#N/A</v>
      </c>
      <c r="L14" s="23"/>
      <c r="M14" s="17">
        <f>ROW(N9)</f>
        <v>9</v>
      </c>
    </row>
    <row r="15" spans="1:13" ht="15">
      <c r="A15" s="17">
        <f>ROW(C10)</f>
        <v>10</v>
      </c>
      <c r="B15" s="18"/>
      <c r="C15" s="29"/>
      <c r="D15" s="19"/>
      <c r="E15" s="19"/>
      <c r="F15" s="20"/>
      <c r="G15" s="21" t="e">
        <f>VLOOKUP(F15,'RN HZ'!$A$1:$B$107,2,0)</f>
        <v>#N/A</v>
      </c>
      <c r="H15" s="30" t="e">
        <f>VLOOKUP(B15,Stopky!$B$2:$C$1006,2,0)</f>
        <v>#N/A</v>
      </c>
      <c r="I15" s="30"/>
      <c r="J15" s="30"/>
      <c r="K15" s="18" t="e">
        <f>RANK(H15,'Zadani_bezcu HZ + P'!$H$1:H$931,1)</f>
        <v>#N/A</v>
      </c>
      <c r="L15" s="23"/>
      <c r="M15" s="17">
        <f>ROW(N10)</f>
        <v>10</v>
      </c>
    </row>
    <row r="16" spans="1:13" ht="15">
      <c r="A16" s="17">
        <f>ROW(C11)</f>
        <v>11</v>
      </c>
      <c r="B16" s="18"/>
      <c r="C16" s="29"/>
      <c r="D16" s="19"/>
      <c r="E16" s="19"/>
      <c r="F16" s="20"/>
      <c r="G16" s="21" t="e">
        <f>VLOOKUP(F16,'RN HZ'!$A$1:$B$107,2,0)</f>
        <v>#N/A</v>
      </c>
      <c r="H16" s="30" t="e">
        <f>VLOOKUP(B16,Stopky!$B$2:$C$1006,2,0)</f>
        <v>#N/A</v>
      </c>
      <c r="I16" s="30"/>
      <c r="J16" s="30"/>
      <c r="K16" s="18" t="e">
        <f>RANK(H16,'Zadani_bezcu HZ + P'!$H$1:H$931,1)</f>
        <v>#N/A</v>
      </c>
      <c r="L16" s="23"/>
      <c r="M16" s="17">
        <f>ROW(N11)</f>
        <v>11</v>
      </c>
    </row>
    <row r="17" spans="1:13" ht="15">
      <c r="A17" s="17">
        <f>ROW(C12)</f>
        <v>12</v>
      </c>
      <c r="B17" s="18"/>
      <c r="C17" s="29"/>
      <c r="D17" s="19"/>
      <c r="E17" s="19"/>
      <c r="F17" s="20"/>
      <c r="G17" s="21" t="e">
        <f>VLOOKUP(F17,'RN HZ'!$A$1:$B$107,2,0)</f>
        <v>#N/A</v>
      </c>
      <c r="H17" s="30" t="e">
        <f>VLOOKUP(B17,Stopky!$B$2:$C$1006,2,0)</f>
        <v>#N/A</v>
      </c>
      <c r="I17" s="30"/>
      <c r="J17" s="30"/>
      <c r="K17" s="18" t="e">
        <f>RANK(H17,'Zadani_bezcu HZ + P'!$H$1:H$931,1)</f>
        <v>#N/A</v>
      </c>
      <c r="L17" s="23"/>
      <c r="M17" s="17">
        <f>ROW(N12)</f>
        <v>12</v>
      </c>
    </row>
    <row r="18" spans="1:13" ht="15">
      <c r="A18" s="17">
        <f>ROW(C13)</f>
        <v>13</v>
      </c>
      <c r="B18" s="18"/>
      <c r="C18" s="29"/>
      <c r="D18" s="19"/>
      <c r="E18" s="19"/>
      <c r="F18" s="20"/>
      <c r="G18" s="21" t="e">
        <f>VLOOKUP(F18,'RN HZ'!$A$1:$B$107,2,0)</f>
        <v>#N/A</v>
      </c>
      <c r="H18" s="30" t="e">
        <f>VLOOKUP(B18,Stopky!$B$2:$C$1006,2,0)</f>
        <v>#N/A</v>
      </c>
      <c r="I18" s="30"/>
      <c r="J18" s="30"/>
      <c r="K18" s="18" t="e">
        <f>RANK(H18,'Zadani_bezcu HZ + P'!$H$1:H$931,1)</f>
        <v>#N/A</v>
      </c>
      <c r="L18" s="23"/>
      <c r="M18" s="17">
        <f>ROW(N13)</f>
        <v>13</v>
      </c>
    </row>
    <row r="19" spans="1:13" ht="15">
      <c r="A19" s="17">
        <f>ROW(C14)</f>
        <v>14</v>
      </c>
      <c r="B19" s="18"/>
      <c r="C19" s="29"/>
      <c r="D19" s="19"/>
      <c r="E19" s="19"/>
      <c r="F19" s="20"/>
      <c r="G19" s="21" t="e">
        <f>VLOOKUP(F19,'RN HZ'!$A$1:$B$107,2,0)</f>
        <v>#N/A</v>
      </c>
      <c r="H19" s="30" t="e">
        <f>VLOOKUP(B19,Stopky!$B$2:$C$1006,2,0)</f>
        <v>#N/A</v>
      </c>
      <c r="I19" s="30"/>
      <c r="J19" s="30"/>
      <c r="K19" s="18" t="e">
        <f>RANK(H19,'Zadani_bezcu HZ + P'!$H$1:H$931,1)</f>
        <v>#N/A</v>
      </c>
      <c r="L19" s="23"/>
      <c r="M19" s="17">
        <f>ROW(N14)</f>
        <v>14</v>
      </c>
    </row>
    <row r="20" spans="1:13" ht="15">
      <c r="A20" s="17">
        <f>ROW(C15)</f>
        <v>15</v>
      </c>
      <c r="B20" s="18"/>
      <c r="C20" s="29"/>
      <c r="D20" s="19"/>
      <c r="E20" s="19"/>
      <c r="F20" s="20"/>
      <c r="G20" s="21" t="e">
        <f>VLOOKUP(F20,'RN HZ'!$A$1:$B$107,2,0)</f>
        <v>#N/A</v>
      </c>
      <c r="H20" s="30" t="e">
        <f>VLOOKUP(B20,Stopky!$B$2:$C$1006,2,0)</f>
        <v>#N/A</v>
      </c>
      <c r="I20" s="30"/>
      <c r="J20" s="30"/>
      <c r="K20" s="18" t="e">
        <f>RANK(H20,'Zadani_bezcu HZ + P'!$H$1:H$931,1)</f>
        <v>#N/A</v>
      </c>
      <c r="L20" s="23"/>
      <c r="M20" s="17">
        <f>ROW(N15)</f>
        <v>15</v>
      </c>
    </row>
    <row r="21" spans="1:13" ht="15">
      <c r="A21" s="17">
        <f>ROW(C16)</f>
        <v>16</v>
      </c>
      <c r="B21" s="18"/>
      <c r="C21" s="29"/>
      <c r="D21" s="19"/>
      <c r="E21" s="19"/>
      <c r="F21" s="20"/>
      <c r="G21" s="21" t="e">
        <f>VLOOKUP(F21,'RN HZ'!$A$1:$B$107,2,0)</f>
        <v>#N/A</v>
      </c>
      <c r="H21" s="30" t="e">
        <f>VLOOKUP(B21,Stopky!$B$2:$C$1006,2,0)</f>
        <v>#N/A</v>
      </c>
      <c r="I21" s="30"/>
      <c r="J21" s="30"/>
      <c r="K21" s="18" t="e">
        <f>RANK(H21,'Zadani_bezcu HZ + P'!$H$1:H$931,1)</f>
        <v>#N/A</v>
      </c>
      <c r="L21" s="23"/>
      <c r="M21" s="17">
        <f>ROW(N16)</f>
        <v>16</v>
      </c>
    </row>
    <row r="22" spans="1:13" ht="15">
      <c r="A22" s="17">
        <f>ROW(C17)</f>
        <v>17</v>
      </c>
      <c r="B22" s="18"/>
      <c r="C22" s="29"/>
      <c r="D22" s="19"/>
      <c r="E22" s="19"/>
      <c r="F22" s="20"/>
      <c r="G22" s="21" t="e">
        <f>VLOOKUP(F22,'RN HZ'!$A$1:$B$107,2,0)</f>
        <v>#N/A</v>
      </c>
      <c r="H22" s="30" t="e">
        <f>VLOOKUP(B22,Stopky!$B$2:$C$1006,2,0)</f>
        <v>#N/A</v>
      </c>
      <c r="I22" s="30"/>
      <c r="J22" s="30"/>
      <c r="K22" s="18" t="e">
        <f>RANK(H22,'Zadani_bezcu HZ + P'!$H$1:H$931,1)</f>
        <v>#N/A</v>
      </c>
      <c r="L22" s="23"/>
      <c r="M22" s="17">
        <f>ROW(N17)</f>
        <v>17</v>
      </c>
    </row>
    <row r="23" spans="1:13" ht="15">
      <c r="A23" s="17">
        <f>ROW(C18)</f>
        <v>18</v>
      </c>
      <c r="B23" s="18"/>
      <c r="C23" s="29"/>
      <c r="D23" s="19"/>
      <c r="E23" s="19"/>
      <c r="F23" s="20"/>
      <c r="G23" s="21" t="e">
        <f>VLOOKUP(F23,'RN HZ'!$A$1:$B$107,2,0)</f>
        <v>#N/A</v>
      </c>
      <c r="H23" s="30" t="e">
        <f>VLOOKUP(B23,Stopky!$B$2:$C$1006,2,0)</f>
        <v>#N/A</v>
      </c>
      <c r="I23" s="30"/>
      <c r="J23" s="30"/>
      <c r="K23" s="18" t="e">
        <f>RANK(H23,'Zadani_bezcu HZ + P'!$H$1:H$931,1)</f>
        <v>#N/A</v>
      </c>
      <c r="L23" s="23"/>
      <c r="M23" s="17">
        <f>ROW(N18)</f>
        <v>18</v>
      </c>
    </row>
    <row r="24" spans="1:13" ht="15">
      <c r="A24" s="17">
        <f>ROW(C19)</f>
        <v>19</v>
      </c>
      <c r="B24" s="18"/>
      <c r="C24" s="29"/>
      <c r="D24" s="19"/>
      <c r="E24" s="19"/>
      <c r="F24" s="20"/>
      <c r="G24" s="21" t="e">
        <f>VLOOKUP(F24,'RN HZ'!$A$1:$B$107,2,0)</f>
        <v>#N/A</v>
      </c>
      <c r="H24" s="30" t="e">
        <f>VLOOKUP(B24,Stopky!$B$2:$C$1006,2,0)</f>
        <v>#N/A</v>
      </c>
      <c r="I24" s="30"/>
      <c r="J24" s="30"/>
      <c r="K24" s="18" t="e">
        <f>RANK(H24,'Zadani_bezcu HZ + P'!$H$1:H$931,1)</f>
        <v>#N/A</v>
      </c>
      <c r="L24" s="23"/>
      <c r="M24" s="17">
        <f>ROW(N19)</f>
        <v>19</v>
      </c>
    </row>
    <row r="25" spans="1:13" ht="15">
      <c r="A25" s="17">
        <f>ROW(C20)</f>
        <v>20</v>
      </c>
      <c r="B25" s="18"/>
      <c r="C25" s="29"/>
      <c r="D25" s="19"/>
      <c r="E25" s="19"/>
      <c r="F25" s="26"/>
      <c r="G25" s="21" t="e">
        <f>VLOOKUP(F25,'RN HZ'!$A$1:$B$107,2,0)</f>
        <v>#N/A</v>
      </c>
      <c r="H25" s="30" t="e">
        <f>VLOOKUP(B25,Stopky!$B$2:$C$1006,2,0)</f>
        <v>#N/A</v>
      </c>
      <c r="I25" s="30"/>
      <c r="J25" s="30"/>
      <c r="K25" s="18" t="e">
        <f>RANK(H25,'Zadani_bezcu HZ + P'!$H$1:H$931,1)</f>
        <v>#N/A</v>
      </c>
      <c r="L25" s="23"/>
      <c r="M25" s="17">
        <f>ROW(N20)</f>
        <v>20</v>
      </c>
    </row>
    <row r="26" spans="1:13" ht="15">
      <c r="A26" s="17">
        <f>ROW(C21)</f>
        <v>21</v>
      </c>
      <c r="B26" s="18"/>
      <c r="C26" s="29"/>
      <c r="D26" s="19"/>
      <c r="E26" s="19"/>
      <c r="F26" s="20"/>
      <c r="G26" s="21" t="e">
        <f>VLOOKUP(F26,'RN HZ'!$A$1:$B$107,2,0)</f>
        <v>#N/A</v>
      </c>
      <c r="H26" s="30" t="e">
        <f>VLOOKUP(B26,Stopky!$B$2:$C$1006,2,0)</f>
        <v>#N/A</v>
      </c>
      <c r="I26" s="30"/>
      <c r="J26" s="30"/>
      <c r="K26" s="18" t="e">
        <f>RANK(H26,'Zadani_bezcu HZ + P'!$H$1:H$931,1)</f>
        <v>#N/A</v>
      </c>
      <c r="L26" s="23"/>
      <c r="M26" s="17">
        <f>ROW(N21)</f>
        <v>21</v>
      </c>
    </row>
    <row r="27" spans="1:13" ht="15">
      <c r="A27" s="17">
        <f>ROW(C22)</f>
        <v>22</v>
      </c>
      <c r="B27" s="18"/>
      <c r="C27" s="29"/>
      <c r="D27" s="19"/>
      <c r="E27" s="19"/>
      <c r="F27" s="20"/>
      <c r="G27" s="21" t="e">
        <f>VLOOKUP(F27,'RN HZ'!$A$1:$B$107,2,0)</f>
        <v>#N/A</v>
      </c>
      <c r="H27" s="30" t="e">
        <f>VLOOKUP(B27,Stopky!$B$2:$C$1006,2,0)</f>
        <v>#N/A</v>
      </c>
      <c r="I27" s="30"/>
      <c r="J27" s="30"/>
      <c r="K27" s="18" t="e">
        <f>RANK(H27,'Zadani_bezcu HZ + P'!$H$1:H$931,1)</f>
        <v>#N/A</v>
      </c>
      <c r="L27" s="23"/>
      <c r="M27" s="17">
        <f>ROW(N22)</f>
        <v>22</v>
      </c>
    </row>
    <row r="28" spans="1:13" ht="15">
      <c r="A28" s="17">
        <f>ROW(C23)</f>
        <v>23</v>
      </c>
      <c r="B28" s="18"/>
      <c r="C28" s="29"/>
      <c r="D28" s="19"/>
      <c r="E28" s="19"/>
      <c r="F28" s="20"/>
      <c r="G28" s="21" t="e">
        <f>VLOOKUP(F28,'RN HZ'!$A$1:$B$107,2,0)</f>
        <v>#N/A</v>
      </c>
      <c r="H28" s="30" t="e">
        <f>VLOOKUP(B28,Stopky!$B$2:$C$1006,2,0)</f>
        <v>#N/A</v>
      </c>
      <c r="I28" s="30"/>
      <c r="J28" s="30"/>
      <c r="K28" s="18" t="e">
        <f>RANK(H28,'Zadani_bezcu HZ + P'!$H$1:H$930,1)</f>
        <v>#N/A</v>
      </c>
      <c r="L28" s="23"/>
      <c r="M28" s="17">
        <f>ROW(N23)</f>
        <v>23</v>
      </c>
    </row>
    <row r="29" spans="1:13" ht="15">
      <c r="A29" s="17">
        <f>ROW(C24)</f>
        <v>24</v>
      </c>
      <c r="B29" s="18"/>
      <c r="C29" s="29"/>
      <c r="D29" s="19"/>
      <c r="E29" s="19"/>
      <c r="F29" s="20"/>
      <c r="G29" s="21" t="e">
        <f>VLOOKUP(F29,'RN HZ'!$A$1:$B$107,2,0)</f>
        <v>#N/A</v>
      </c>
      <c r="H29" s="30" t="e">
        <f>VLOOKUP(B29,Stopky!$B$2:$C$1006,2,0)</f>
        <v>#N/A</v>
      </c>
      <c r="I29" s="30"/>
      <c r="J29" s="30"/>
      <c r="K29" s="18" t="e">
        <f>RANK(H29,'Zadani_bezcu HZ + P'!$H$1:H$931,1)</f>
        <v>#N/A</v>
      </c>
      <c r="L29" s="23"/>
      <c r="M29" s="17">
        <f>ROW(N24)</f>
        <v>24</v>
      </c>
    </row>
    <row r="30" spans="1:13" ht="15">
      <c r="A30" s="17">
        <f>ROW(C25)</f>
        <v>25</v>
      </c>
      <c r="B30" s="18"/>
      <c r="C30" s="29"/>
      <c r="D30" s="19"/>
      <c r="E30" s="19"/>
      <c r="F30" s="26"/>
      <c r="G30" s="21" t="e">
        <f>VLOOKUP(F30,'RN HZ'!$A$1:$B$107,2,0)</f>
        <v>#N/A</v>
      </c>
      <c r="H30" s="30" t="e">
        <f>VLOOKUP(B30,Stopky!$B$2:$C$1006,2,0)</f>
        <v>#N/A</v>
      </c>
      <c r="I30" s="30"/>
      <c r="J30" s="30"/>
      <c r="K30" s="18" t="e">
        <f>RANK(H30,'Zadani_bezcu HZ + P'!$H$1:H$931,1)</f>
        <v>#N/A</v>
      </c>
      <c r="L30" s="23"/>
      <c r="M30" s="17">
        <f>ROW(N25)</f>
        <v>25</v>
      </c>
    </row>
    <row r="31" spans="1:13" ht="15">
      <c r="A31" s="17">
        <f>ROW(C26)</f>
        <v>26</v>
      </c>
      <c r="B31" s="18"/>
      <c r="C31" s="29"/>
      <c r="D31" s="19"/>
      <c r="E31" s="19"/>
      <c r="F31" s="20"/>
      <c r="G31" s="21" t="e">
        <f>VLOOKUP(F31,'RN HZ'!$A$1:$B$107,2,0)</f>
        <v>#N/A</v>
      </c>
      <c r="H31" s="30" t="e">
        <f>VLOOKUP(B31,Stopky!$B$2:$C$1006,2,0)</f>
        <v>#N/A</v>
      </c>
      <c r="I31" s="30"/>
      <c r="J31" s="30"/>
      <c r="K31" s="18" t="e">
        <f>RANK(H31,'Zadani_bezcu HZ + P'!$H$1:H$931,1)</f>
        <v>#N/A</v>
      </c>
      <c r="L31" s="23"/>
      <c r="M31" s="17">
        <f>ROW(N26)</f>
        <v>26</v>
      </c>
    </row>
    <row r="32" spans="1:13" ht="15">
      <c r="A32" s="17">
        <f>ROW(C27)</f>
        <v>27</v>
      </c>
      <c r="B32" s="18"/>
      <c r="C32" s="29"/>
      <c r="D32" s="19"/>
      <c r="E32" s="19"/>
      <c r="F32" s="20"/>
      <c r="G32" s="21" t="e">
        <f>VLOOKUP(F32,'RN HZ'!$A$1:$B$107,2,0)</f>
        <v>#N/A</v>
      </c>
      <c r="H32" s="30" t="e">
        <f>VLOOKUP(B32,Stopky!$B$2:$C$1006,2,0)</f>
        <v>#N/A</v>
      </c>
      <c r="I32" s="30"/>
      <c r="J32" s="30"/>
      <c r="K32" s="18" t="e">
        <f>RANK(H32,'Zadani_bezcu HZ + P'!$H$1:H$931,1)</f>
        <v>#N/A</v>
      </c>
      <c r="L32" s="23"/>
      <c r="M32" s="17">
        <f>ROW(N27)</f>
        <v>27</v>
      </c>
    </row>
    <row r="33" spans="1:13" ht="15">
      <c r="A33" s="17">
        <f>ROW(C28)</f>
        <v>28</v>
      </c>
      <c r="B33" s="18"/>
      <c r="C33" s="29"/>
      <c r="D33" s="19"/>
      <c r="E33" s="19"/>
      <c r="F33" s="20"/>
      <c r="G33" s="21" t="e">
        <f>VLOOKUP(F33,'RN HZ'!$A$1:$B$107,2,0)</f>
        <v>#N/A</v>
      </c>
      <c r="H33" s="30" t="e">
        <f>VLOOKUP(B33,Stopky!$B$2:$C$1006,2,0)</f>
        <v>#N/A</v>
      </c>
      <c r="I33" s="30"/>
      <c r="J33" s="30"/>
      <c r="K33" s="18" t="e">
        <f>RANK(H33,'Zadani_bezcu HZ + P'!$H$1:H$931,1)</f>
        <v>#N/A</v>
      </c>
      <c r="L33" s="23"/>
      <c r="M33" s="17">
        <f>ROW(N28)</f>
        <v>28</v>
      </c>
    </row>
    <row r="34" spans="1:13" ht="15">
      <c r="A34" s="17">
        <f>ROW(C29)</f>
        <v>29</v>
      </c>
      <c r="B34" s="18"/>
      <c r="C34" s="29"/>
      <c r="D34" s="19"/>
      <c r="E34" s="19"/>
      <c r="F34" s="20"/>
      <c r="G34" s="21" t="e">
        <f>VLOOKUP(F34,'RN HZ'!$A$1:$B$107,2,0)</f>
        <v>#N/A</v>
      </c>
      <c r="H34" s="30" t="e">
        <f>VLOOKUP(B34,Stopky!$B$2:$C$1006,2,0)</f>
        <v>#N/A</v>
      </c>
      <c r="I34" s="30"/>
      <c r="J34" s="30"/>
      <c r="K34" s="18" t="e">
        <f>RANK(H34,'Zadani_bezcu HZ + P'!$H$1:H$931,1)</f>
        <v>#N/A</v>
      </c>
      <c r="L34" s="23"/>
      <c r="M34" s="17">
        <f>ROW(N29)</f>
        <v>29</v>
      </c>
    </row>
    <row r="35" spans="1:13" ht="15">
      <c r="A35" s="17">
        <f>ROW(C30)</f>
        <v>30</v>
      </c>
      <c r="B35" s="18"/>
      <c r="C35" s="29"/>
      <c r="D35" s="19"/>
      <c r="E35" s="19"/>
      <c r="F35" s="20"/>
      <c r="G35" s="21" t="e">
        <f>VLOOKUP(F35,'RN HZ'!$A$1:$B$107,2,0)</f>
        <v>#N/A</v>
      </c>
      <c r="H35" s="30" t="e">
        <f>VLOOKUP(B35,Stopky!$B$2:$C$1006,2,0)</f>
        <v>#N/A</v>
      </c>
      <c r="I35" s="30"/>
      <c r="J35" s="30"/>
      <c r="K35" s="18" t="e">
        <f>RANK(H35,'Zadani_bezcu HZ + P'!$H$1:H$931,1)</f>
        <v>#N/A</v>
      </c>
      <c r="L35" s="23"/>
      <c r="M35" s="17">
        <f>ROW(N30)</f>
        <v>30</v>
      </c>
    </row>
    <row r="36" spans="1:13" ht="15">
      <c r="A36" s="17">
        <f>ROW(C31)</f>
        <v>31</v>
      </c>
      <c r="B36" s="18"/>
      <c r="C36" s="29"/>
      <c r="D36" s="19"/>
      <c r="E36" s="19"/>
      <c r="F36" s="20"/>
      <c r="G36" s="21" t="e">
        <f>VLOOKUP(F36,'RN HZ'!$A$1:$B$107,2,0)</f>
        <v>#N/A</v>
      </c>
      <c r="H36" s="30" t="e">
        <f>VLOOKUP(B36,Stopky!$B$2:$C$1006,2,0)</f>
        <v>#N/A</v>
      </c>
      <c r="I36" s="30"/>
      <c r="J36" s="30"/>
      <c r="K36" s="18" t="e">
        <f>RANK(H36,'Zadani_bezcu HZ + P'!$H$1:H$931,1)</f>
        <v>#N/A</v>
      </c>
      <c r="L36" s="23"/>
      <c r="M36" s="17">
        <f>ROW(N31)</f>
        <v>31</v>
      </c>
    </row>
    <row r="37" spans="1:13" ht="15">
      <c r="A37" s="17">
        <f>ROW(C32)</f>
        <v>32</v>
      </c>
      <c r="B37" s="18"/>
      <c r="C37" s="29"/>
      <c r="D37" s="19"/>
      <c r="E37" s="19"/>
      <c r="F37" s="20"/>
      <c r="G37" s="21" t="e">
        <f>VLOOKUP(F37,'RN HZ'!$A$1:$B$107,2,0)</f>
        <v>#N/A</v>
      </c>
      <c r="H37" s="30" t="e">
        <f>VLOOKUP(B37,Stopky!$B$2:$C$1006,2,0)</f>
        <v>#N/A</v>
      </c>
      <c r="I37" s="30"/>
      <c r="J37" s="30"/>
      <c r="K37" s="18" t="e">
        <f>RANK(H37,'Zadani_bezcu HZ + P'!$H$1:H$931,1)</f>
        <v>#N/A</v>
      </c>
      <c r="L37" s="23"/>
      <c r="M37" s="17">
        <f>ROW(N32)</f>
        <v>32</v>
      </c>
    </row>
    <row r="38" spans="1:13" ht="15">
      <c r="A38" s="17">
        <f>ROW(C33)</f>
        <v>33</v>
      </c>
      <c r="B38" s="18"/>
      <c r="C38" s="29"/>
      <c r="D38" s="19"/>
      <c r="E38" s="19"/>
      <c r="F38" s="20"/>
      <c r="G38" s="21" t="e">
        <f>VLOOKUP(F38,'RN HZ'!$A$1:$B$107,2,0)</f>
        <v>#N/A</v>
      </c>
      <c r="H38" s="30" t="e">
        <f>VLOOKUP(B38,Stopky!$B$2:$C$1006,2,0)</f>
        <v>#N/A</v>
      </c>
      <c r="I38" s="30"/>
      <c r="J38" s="30"/>
      <c r="K38" s="18" t="e">
        <f>RANK(H38,'Zadani_bezcu HZ + P'!$H$1:H$931,1)</f>
        <v>#N/A</v>
      </c>
      <c r="L38" s="23"/>
      <c r="M38" s="17">
        <f>ROW(N33)</f>
        <v>33</v>
      </c>
    </row>
    <row r="39" spans="1:13" ht="15">
      <c r="A39" s="17">
        <f>ROW(C34)</f>
        <v>34</v>
      </c>
      <c r="B39" s="18"/>
      <c r="C39" s="29"/>
      <c r="D39" s="19"/>
      <c r="E39" s="19"/>
      <c r="F39" s="20"/>
      <c r="G39" s="21" t="e">
        <f>VLOOKUP(F39,'RN HZ'!$A$1:$B$107,2,0)</f>
        <v>#N/A</v>
      </c>
      <c r="H39" s="30" t="e">
        <f>VLOOKUP(B39,Stopky!$B$2:$C$1006,2,0)</f>
        <v>#N/A</v>
      </c>
      <c r="I39" s="30"/>
      <c r="J39" s="30"/>
      <c r="K39" s="18" t="e">
        <f>RANK(H39,'Zadani_bezcu HZ + P'!$H$1:H$931,1)</f>
        <v>#N/A</v>
      </c>
      <c r="L39" s="23"/>
      <c r="M39" s="17">
        <f>ROW(N34)</f>
        <v>34</v>
      </c>
    </row>
    <row r="40" spans="1:13" ht="15">
      <c r="A40" s="17">
        <f>ROW(C35)</f>
        <v>35</v>
      </c>
      <c r="B40" s="18"/>
      <c r="C40" s="29"/>
      <c r="D40" s="19"/>
      <c r="E40" s="19"/>
      <c r="F40" s="20"/>
      <c r="G40" s="21" t="e">
        <f>VLOOKUP(F40,'RN HZ'!$A$1:$B$107,2,0)</f>
        <v>#N/A</v>
      </c>
      <c r="H40" s="30" t="e">
        <f>VLOOKUP(B40,Stopky!$B$2:$C$1006,2,0)</f>
        <v>#N/A</v>
      </c>
      <c r="I40" s="30"/>
      <c r="J40" s="30"/>
      <c r="K40" s="18" t="e">
        <f>RANK(H40,'Zadani_bezcu HZ + P'!$H$1:H$931,1)</f>
        <v>#N/A</v>
      </c>
      <c r="L40" s="23"/>
      <c r="M40" s="17">
        <f>ROW(N35)</f>
        <v>35</v>
      </c>
    </row>
    <row r="41" spans="1:13" ht="15">
      <c r="A41" s="17">
        <f>ROW(C36)</f>
        <v>36</v>
      </c>
      <c r="B41" s="18"/>
      <c r="C41" s="29"/>
      <c r="D41" s="19"/>
      <c r="E41" s="19"/>
      <c r="F41" s="20"/>
      <c r="G41" s="21" t="e">
        <f>VLOOKUP(F41,'RN HZ'!$A$1:$B$107,2,0)</f>
        <v>#N/A</v>
      </c>
      <c r="H41" s="30" t="e">
        <f>VLOOKUP(B41,Stopky!$B$2:$C$1006,2,0)</f>
        <v>#N/A</v>
      </c>
      <c r="I41" s="30"/>
      <c r="J41" s="30"/>
      <c r="K41" s="18" t="e">
        <f>RANK(H41,'Zadani_bezcu HZ + P'!$H$1:H$931,1)</f>
        <v>#N/A</v>
      </c>
      <c r="L41" s="23"/>
      <c r="M41" s="17">
        <f>ROW(N36)</f>
        <v>36</v>
      </c>
    </row>
    <row r="42" spans="1:13" ht="15">
      <c r="A42" s="17">
        <f>ROW(C37)</f>
        <v>37</v>
      </c>
      <c r="B42" s="18"/>
      <c r="C42" s="29"/>
      <c r="D42" s="19"/>
      <c r="E42" s="19"/>
      <c r="F42" s="20"/>
      <c r="G42" s="21" t="e">
        <f>VLOOKUP(F42,'RN HZ'!$A$1:$B$107,2,0)</f>
        <v>#N/A</v>
      </c>
      <c r="H42" s="30" t="e">
        <f>VLOOKUP(B42,Stopky!$B$2:$C$1006,2,0)</f>
        <v>#N/A</v>
      </c>
      <c r="I42" s="30"/>
      <c r="J42" s="30"/>
      <c r="K42" s="18" t="e">
        <f>RANK(H42,'Zadani_bezcu HZ + P'!$H$1:H$931,1)</f>
        <v>#N/A</v>
      </c>
      <c r="L42" s="23"/>
      <c r="M42" s="17">
        <f>ROW(N37)</f>
        <v>37</v>
      </c>
    </row>
    <row r="43" spans="1:13" ht="15">
      <c r="A43" s="17">
        <f>ROW(C38)</f>
        <v>38</v>
      </c>
      <c r="B43" s="18"/>
      <c r="C43" s="29"/>
      <c r="D43" s="19"/>
      <c r="E43" s="19"/>
      <c r="F43" s="20"/>
      <c r="G43" s="21" t="e">
        <f>VLOOKUP(F43,'RN HZ'!$A$1:$B$107,2,0)</f>
        <v>#N/A</v>
      </c>
      <c r="H43" s="30" t="e">
        <f>VLOOKUP(B43,Stopky!$B$2:$C$1006,2,0)</f>
        <v>#N/A</v>
      </c>
      <c r="I43" s="30"/>
      <c r="J43" s="30"/>
      <c r="K43" s="18" t="e">
        <f>RANK(H43,'Zadani_bezcu HZ + P'!$H$1:H$931,1)</f>
        <v>#N/A</v>
      </c>
      <c r="L43" s="23"/>
      <c r="M43" s="17">
        <f>ROW(N38)</f>
        <v>38</v>
      </c>
    </row>
    <row r="44" spans="1:13" ht="15">
      <c r="A44" s="17">
        <f>ROW(C39)</f>
        <v>39</v>
      </c>
      <c r="B44" s="18"/>
      <c r="C44" s="29"/>
      <c r="D44" s="19"/>
      <c r="E44" s="19"/>
      <c r="F44" s="20"/>
      <c r="G44" s="21" t="e">
        <f>VLOOKUP(F44,'RN HZ'!$A$1:$B$107,2,0)</f>
        <v>#N/A</v>
      </c>
      <c r="H44" s="30" t="e">
        <f>VLOOKUP(B44,Stopky!$B$2:$C$1006,2,0)</f>
        <v>#N/A</v>
      </c>
      <c r="I44" s="30"/>
      <c r="J44" s="30"/>
      <c r="K44" s="18" t="e">
        <f>RANK(H44,'Zadani_bezcu HZ + P'!$H$1:H$931,1)</f>
        <v>#N/A</v>
      </c>
      <c r="L44" s="23"/>
      <c r="M44" s="17">
        <f>ROW(N39)</f>
        <v>39</v>
      </c>
    </row>
    <row r="45" spans="1:13" ht="15">
      <c r="A45" s="17">
        <f>ROW(C40)</f>
        <v>40</v>
      </c>
      <c r="B45" s="18"/>
      <c r="C45" s="29"/>
      <c r="D45" s="19"/>
      <c r="E45" s="19"/>
      <c r="F45" s="20"/>
      <c r="G45" s="21" t="e">
        <f>VLOOKUP(F45,'RN HZ'!$A$1:$B$107,2,0)</f>
        <v>#N/A</v>
      </c>
      <c r="H45" s="30" t="e">
        <f>VLOOKUP(B45,Stopky!$B$2:$C$1006,2,0)</f>
        <v>#N/A</v>
      </c>
      <c r="I45" s="30"/>
      <c r="J45" s="30"/>
      <c r="K45" s="18" t="e">
        <f>RANK(H45,'Zadani_bezcu HZ + P'!$H$1:H$931,1)</f>
        <v>#N/A</v>
      </c>
      <c r="L45" s="23"/>
      <c r="M45" s="17">
        <f>ROW(N40)</f>
        <v>40</v>
      </c>
    </row>
    <row r="46" spans="1:13" ht="15">
      <c r="A46" s="17">
        <f>ROW(C41)</f>
        <v>41</v>
      </c>
      <c r="B46" s="18"/>
      <c r="C46" s="29"/>
      <c r="D46" s="19"/>
      <c r="E46" s="19"/>
      <c r="F46" s="20"/>
      <c r="G46" s="21" t="e">
        <f>VLOOKUP(F46,'RN HZ'!$A$1:$B$107,2,0)</f>
        <v>#N/A</v>
      </c>
      <c r="H46" s="30" t="e">
        <f>VLOOKUP(B46,Stopky!$B$2:$C$1006,2,0)</f>
        <v>#N/A</v>
      </c>
      <c r="I46" s="30"/>
      <c r="J46" s="30"/>
      <c r="K46" s="18" t="e">
        <f>RANK(H46,'Zadani_bezcu HZ + P'!$H$1:H$931,1)</f>
        <v>#N/A</v>
      </c>
      <c r="L46" s="23"/>
      <c r="M46" s="17">
        <f>ROW(N41)</f>
        <v>41</v>
      </c>
    </row>
    <row r="47" spans="1:13" ht="15">
      <c r="A47" s="17">
        <f>ROW(C42)</f>
        <v>42</v>
      </c>
      <c r="B47" s="18"/>
      <c r="C47" s="29"/>
      <c r="D47" s="19"/>
      <c r="E47" s="19"/>
      <c r="F47" s="20"/>
      <c r="G47" s="21" t="e">
        <f>VLOOKUP(F47,'RN HZ'!$A$1:$B$107,2,0)</f>
        <v>#N/A</v>
      </c>
      <c r="H47" s="30" t="e">
        <f>VLOOKUP(B47,Stopky!$B$2:$C$1006,2,0)</f>
        <v>#N/A</v>
      </c>
      <c r="I47" s="30"/>
      <c r="J47" s="30"/>
      <c r="K47" s="18" t="e">
        <f>RANK(H47,'Zadani_bezcu HZ + P'!$H$1:H$931,1)</f>
        <v>#N/A</v>
      </c>
      <c r="L47" s="23"/>
      <c r="M47" s="17">
        <f>ROW(N42)</f>
        <v>42</v>
      </c>
    </row>
    <row r="48" spans="1:13" ht="15">
      <c r="A48" s="17">
        <f>ROW(C43)</f>
        <v>43</v>
      </c>
      <c r="B48" s="18"/>
      <c r="C48" s="29"/>
      <c r="D48" s="19"/>
      <c r="E48" s="19"/>
      <c r="F48" s="20"/>
      <c r="G48" s="21" t="e">
        <f>VLOOKUP(F48,'RN HZ'!$A$1:$B$107,2,0)</f>
        <v>#N/A</v>
      </c>
      <c r="H48" s="30" t="e">
        <f>VLOOKUP(B48,Stopky!$B$2:$C$1006,2,0)</f>
        <v>#N/A</v>
      </c>
      <c r="I48" s="30"/>
      <c r="J48" s="30"/>
      <c r="K48" s="18" t="e">
        <f>RANK(H48,'Zadani_bezcu HZ + P'!$H$1:H$931,1)</f>
        <v>#N/A</v>
      </c>
      <c r="L48" s="23"/>
      <c r="M48" s="17">
        <f>ROW(N43)</f>
        <v>43</v>
      </c>
    </row>
    <row r="49" spans="1:13" ht="15">
      <c r="A49" s="17">
        <f>ROW(C44)</f>
        <v>44</v>
      </c>
      <c r="B49" s="18"/>
      <c r="C49" s="29"/>
      <c r="D49" s="19"/>
      <c r="E49" s="19"/>
      <c r="F49" s="20"/>
      <c r="G49" s="21" t="e">
        <f>VLOOKUP(F49,'RN HZ'!$A$1:$B$107,2,0)</f>
        <v>#N/A</v>
      </c>
      <c r="H49" s="30" t="e">
        <f>VLOOKUP(B49,Stopky!$B$2:$C$1006,2,0)</f>
        <v>#N/A</v>
      </c>
      <c r="I49" s="30"/>
      <c r="J49" s="30"/>
      <c r="K49" s="18" t="e">
        <f>RANK(H49,'Zadani_bezcu HZ + P'!$H$1:H$931,1)</f>
        <v>#N/A</v>
      </c>
      <c r="L49" s="23"/>
      <c r="M49" s="17">
        <f>ROW(N44)</f>
        <v>44</v>
      </c>
    </row>
    <row r="50" spans="1:13" ht="15">
      <c r="A50" s="17">
        <f>ROW(C45)</f>
        <v>45</v>
      </c>
      <c r="B50" s="18"/>
      <c r="C50" s="29"/>
      <c r="D50" s="19"/>
      <c r="E50" s="19"/>
      <c r="F50" s="20"/>
      <c r="G50" s="21" t="e">
        <f>VLOOKUP(F50,'RN HZ'!$A$1:$B$107,2,0)</f>
        <v>#N/A</v>
      </c>
      <c r="H50" s="30" t="e">
        <f>VLOOKUP(B50,Stopky!$B$2:$C$1006,2,0)</f>
        <v>#N/A</v>
      </c>
      <c r="I50" s="30"/>
      <c r="J50" s="30"/>
      <c r="K50" s="18" t="e">
        <f>RANK(H50,'Zadani_bezcu HZ + P'!$H$1:H$931,1)</f>
        <v>#N/A</v>
      </c>
      <c r="L50" s="23"/>
      <c r="M50" s="17">
        <f>ROW(N45)</f>
        <v>45</v>
      </c>
    </row>
    <row r="51" spans="1:13" ht="15">
      <c r="A51" s="17">
        <f>ROW(C46)</f>
        <v>46</v>
      </c>
      <c r="B51" s="18"/>
      <c r="C51" s="29"/>
      <c r="D51" s="19"/>
      <c r="E51" s="19"/>
      <c r="F51" s="20"/>
      <c r="G51" s="21" t="e">
        <f>VLOOKUP(F51,'RN HZ'!$A$1:$B$107,2,0)</f>
        <v>#N/A</v>
      </c>
      <c r="H51" s="30" t="e">
        <f>VLOOKUP(B51,Stopky!$B$2:$C$1006,2,0)</f>
        <v>#N/A</v>
      </c>
      <c r="I51" s="30"/>
      <c r="J51" s="30"/>
      <c r="K51" s="18" t="e">
        <f>RANK(H51,'Zadani_bezcu HZ + P'!$H$1:H$931,1)</f>
        <v>#N/A</v>
      </c>
      <c r="L51" s="23"/>
      <c r="M51" s="17">
        <f>ROW(N46)</f>
        <v>46</v>
      </c>
    </row>
    <row r="52" spans="1:13" ht="15">
      <c r="A52" s="17">
        <f>ROW(C47)</f>
        <v>47</v>
      </c>
      <c r="B52" s="18"/>
      <c r="C52" s="29"/>
      <c r="D52" s="19"/>
      <c r="E52" s="19"/>
      <c r="F52" s="20"/>
      <c r="G52" s="21" t="e">
        <f>VLOOKUP(F52,'RN HZ'!$A$1:$B$107,2,0)</f>
        <v>#N/A</v>
      </c>
      <c r="H52" s="30" t="e">
        <f>VLOOKUP(B52,Stopky!$B$2:$C$1006,2,0)</f>
        <v>#N/A</v>
      </c>
      <c r="I52" s="30"/>
      <c r="J52" s="30"/>
      <c r="K52" s="18" t="e">
        <f>RANK(H52,'Zadani_bezcu HZ + P'!$H$1:H$931,1)</f>
        <v>#N/A</v>
      </c>
      <c r="L52" s="23"/>
      <c r="M52" s="17">
        <f>ROW(N47)</f>
        <v>47</v>
      </c>
    </row>
    <row r="53" spans="1:13" ht="15">
      <c r="A53" s="17">
        <f>ROW(C48)</f>
        <v>48</v>
      </c>
      <c r="B53" s="18"/>
      <c r="C53" s="29"/>
      <c r="D53" s="19"/>
      <c r="E53" s="19"/>
      <c r="F53" s="20"/>
      <c r="G53" s="21" t="e">
        <f>VLOOKUP(F53,'RN HZ'!$A$1:$B$107,2,0)</f>
        <v>#N/A</v>
      </c>
      <c r="H53" s="30" t="e">
        <f>VLOOKUP(B53,Stopky!$B$2:$C$1006,2,0)</f>
        <v>#N/A</v>
      </c>
      <c r="I53" s="30"/>
      <c r="J53" s="30"/>
      <c r="K53" s="18" t="e">
        <f>RANK(H53,'Zadani_bezcu HZ + P'!$H$1:H$931,1)</f>
        <v>#N/A</v>
      </c>
      <c r="L53" s="23"/>
      <c r="M53" s="17">
        <f>ROW(N48)</f>
        <v>48</v>
      </c>
    </row>
    <row r="54" spans="1:13" ht="15">
      <c r="A54" s="17">
        <f>ROW(C49)</f>
        <v>49</v>
      </c>
      <c r="B54" s="18"/>
      <c r="C54" s="29"/>
      <c r="D54" s="19"/>
      <c r="E54" s="19"/>
      <c r="F54" s="20"/>
      <c r="G54" s="21" t="e">
        <f>VLOOKUP(F54,'RN HZ'!$A$1:$B$107,2,0)</f>
        <v>#N/A</v>
      </c>
      <c r="H54" s="30" t="e">
        <f>VLOOKUP(B54,Stopky!$B$2:$C$1006,2,0)</f>
        <v>#N/A</v>
      </c>
      <c r="I54" s="30"/>
      <c r="J54" s="30"/>
      <c r="K54" s="18" t="e">
        <f>RANK(H54,'Zadani_bezcu HZ + P'!$H$1:H$931,1)</f>
        <v>#N/A</v>
      </c>
      <c r="L54" s="23"/>
      <c r="M54" s="17">
        <f>ROW(N49)</f>
        <v>49</v>
      </c>
    </row>
    <row r="55" spans="1:13" ht="15">
      <c r="A55" s="17">
        <f>ROW(C50)</f>
        <v>50</v>
      </c>
      <c r="B55" s="18"/>
      <c r="C55" s="29"/>
      <c r="D55" s="19"/>
      <c r="E55" s="19"/>
      <c r="F55" s="20"/>
      <c r="G55" s="21" t="e">
        <f>VLOOKUP(F55,'RN HZ'!$A$1:$B$107,2,0)</f>
        <v>#N/A</v>
      </c>
      <c r="H55" s="30" t="e">
        <f>VLOOKUP(B55,Stopky!$B$2:$C$1006,2,0)</f>
        <v>#N/A</v>
      </c>
      <c r="I55" s="30"/>
      <c r="J55" s="30"/>
      <c r="K55" s="18" t="e">
        <f>RANK(H55,'Zadani_bezcu HZ + P'!$H$1:H$931,1)</f>
        <v>#N/A</v>
      </c>
      <c r="L55" s="23"/>
      <c r="M55" s="17">
        <f>ROW(N50)</f>
        <v>50</v>
      </c>
    </row>
    <row r="56" spans="1:13" ht="15">
      <c r="A56" s="17">
        <f>ROW(C51)</f>
        <v>51</v>
      </c>
      <c r="B56" s="18"/>
      <c r="C56" s="29"/>
      <c r="D56" s="19"/>
      <c r="E56" s="19"/>
      <c r="F56" s="20"/>
      <c r="G56" s="21" t="e">
        <f>VLOOKUP(F56,'RN HZ'!$A$1:$B$107,2,0)</f>
        <v>#N/A</v>
      </c>
      <c r="H56" s="30" t="e">
        <f>VLOOKUP(B56,Stopky!$B$2:$C$1006,2,0)</f>
        <v>#N/A</v>
      </c>
      <c r="I56" s="30"/>
      <c r="J56" s="30"/>
      <c r="K56" s="18" t="e">
        <f>RANK(H56,'Zadani_bezcu HZ + P'!$H$1:H$931,1)</f>
        <v>#N/A</v>
      </c>
      <c r="L56" s="23"/>
      <c r="M56" s="17">
        <f>ROW(N51)</f>
        <v>51</v>
      </c>
    </row>
    <row r="57" spans="1:13" ht="15">
      <c r="A57" s="17">
        <f>ROW(C52)</f>
        <v>52</v>
      </c>
      <c r="B57" s="18"/>
      <c r="C57" s="29"/>
      <c r="D57" s="19"/>
      <c r="E57" s="19"/>
      <c r="F57" s="20"/>
      <c r="G57" s="21" t="e">
        <f>VLOOKUP(F57,'RN HZ'!$A$1:$B$107,2,0)</f>
        <v>#N/A</v>
      </c>
      <c r="H57" s="30" t="e">
        <f>VLOOKUP(B57,Stopky!$B$2:$C$1006,2,0)</f>
        <v>#N/A</v>
      </c>
      <c r="I57" s="30"/>
      <c r="J57" s="30"/>
      <c r="K57" s="18" t="e">
        <f>RANK(H57,'Zadani_bezcu HZ + P'!$H$1:H$931,1)</f>
        <v>#N/A</v>
      </c>
      <c r="L57" s="23"/>
      <c r="M57" s="17">
        <f>ROW(N52)</f>
        <v>52</v>
      </c>
    </row>
    <row r="58" spans="1:13" ht="15">
      <c r="A58" s="17">
        <f>ROW(C53)</f>
        <v>53</v>
      </c>
      <c r="B58" s="18"/>
      <c r="C58" s="29"/>
      <c r="D58" s="19"/>
      <c r="E58" s="19"/>
      <c r="F58" s="26"/>
      <c r="G58" s="21" t="e">
        <f>VLOOKUP(F58,'RN HZ'!$A$1:$B$107,2,0)</f>
        <v>#N/A</v>
      </c>
      <c r="H58" s="30" t="e">
        <f>VLOOKUP(B58,Stopky!$B$2:$C$1006,2,0)</f>
        <v>#N/A</v>
      </c>
      <c r="I58" s="30"/>
      <c r="J58" s="30"/>
      <c r="K58" s="18" t="e">
        <f>RANK(H58,'Zadani_bezcu HZ + P'!$H$1:H$931,1)</f>
        <v>#N/A</v>
      </c>
      <c r="L58" s="23"/>
      <c r="M58" s="17">
        <f>ROW(N53)</f>
        <v>53</v>
      </c>
    </row>
    <row r="59" spans="1:13" ht="15">
      <c r="A59" s="17"/>
      <c r="B59" s="18"/>
      <c r="C59" s="29"/>
      <c r="D59" s="19"/>
      <c r="E59" s="19"/>
      <c r="F59" s="20"/>
      <c r="G59" s="21"/>
      <c r="H59" s="30"/>
      <c r="I59" s="30"/>
      <c r="J59" s="30"/>
      <c r="K59" s="18"/>
      <c r="L59" s="23"/>
      <c r="M59" s="17"/>
    </row>
    <row r="60" spans="1:13" ht="15">
      <c r="A60" s="17">
        <f>ROW(C1)</f>
        <v>1</v>
      </c>
      <c r="B60" s="18"/>
      <c r="C60" s="29"/>
      <c r="D60" s="19"/>
      <c r="E60" s="19"/>
      <c r="F60" s="26"/>
      <c r="G60" s="21" t="s">
        <v>89</v>
      </c>
      <c r="H60" s="30"/>
      <c r="I60" s="30" t="e">
        <f>VLOOKUP(B60,Stopky!$B$2:$C$1006,2,0)</f>
        <v>#N/A</v>
      </c>
      <c r="J60" s="30"/>
      <c r="K60" s="18" t="e">
        <f>RANK(I60,'Zadani_bezcu HZ + P'!$I$1:I$928,1)</f>
        <v>#N/A</v>
      </c>
      <c r="L60" s="23"/>
      <c r="M60" s="17">
        <f>ROW(N1)</f>
        <v>1</v>
      </c>
    </row>
    <row r="61" spans="1:13" ht="15">
      <c r="A61" s="17">
        <f>ROW(C2)</f>
        <v>2</v>
      </c>
      <c r="B61" s="18"/>
      <c r="C61" s="29"/>
      <c r="D61" s="19"/>
      <c r="E61" s="19"/>
      <c r="F61" s="20"/>
      <c r="G61" s="21" t="s">
        <v>89</v>
      </c>
      <c r="H61" s="30"/>
      <c r="I61" s="30" t="e">
        <f>VLOOKUP(B61,Stopky!$B$2:$C$1006,2,0)</f>
        <v>#N/A</v>
      </c>
      <c r="J61" s="30"/>
      <c r="K61" s="18" t="e">
        <f>RANK(I61,'Zadani_bezcu HZ + P'!$I$1:I$931,1)</f>
        <v>#N/A</v>
      </c>
      <c r="L61" s="23"/>
      <c r="M61" s="17">
        <f>ROW(N2)</f>
        <v>2</v>
      </c>
    </row>
    <row r="62" spans="1:13" ht="15">
      <c r="A62" s="17">
        <f>ROW(C3)</f>
        <v>3</v>
      </c>
      <c r="B62" s="18"/>
      <c r="C62" s="29"/>
      <c r="D62" s="19"/>
      <c r="E62" s="19"/>
      <c r="F62" s="26"/>
      <c r="G62" s="21" t="str">
        <f>'Kat. roky'!C6</f>
        <v>Ž</v>
      </c>
      <c r="H62" s="30"/>
      <c r="I62" s="30" t="e">
        <f>VLOOKUP(B62,Stopky!$B$2:$C$1006,2,0)</f>
        <v>#N/A</v>
      </c>
      <c r="J62" s="30"/>
      <c r="K62" s="18" t="e">
        <f>RANK(I62,'Zadani_bezcu HZ + P'!$I$1:I$931,1)</f>
        <v>#N/A</v>
      </c>
      <c r="L62" s="23"/>
      <c r="M62" s="17">
        <f>ROW(N3)</f>
        <v>3</v>
      </c>
    </row>
    <row r="63" spans="1:13" ht="15">
      <c r="A63" s="17">
        <f>ROW(C4)</f>
        <v>4</v>
      </c>
      <c r="B63" s="18"/>
      <c r="C63" s="29"/>
      <c r="D63" s="19"/>
      <c r="E63" s="19"/>
      <c r="F63" s="20"/>
      <c r="G63" s="21" t="s">
        <v>89</v>
      </c>
      <c r="H63" s="30"/>
      <c r="I63" s="30" t="e">
        <f>VLOOKUP(B63,Stopky!$B$2:$C$1006,2,0)</f>
        <v>#N/A</v>
      </c>
      <c r="J63" s="30"/>
      <c r="K63" s="18" t="e">
        <f>RANK(I63,'Zadani_bezcu HZ + P'!$I$1:I$928,1)</f>
        <v>#N/A</v>
      </c>
      <c r="L63" s="23"/>
      <c r="M63" s="17">
        <f>ROW(N4)</f>
        <v>4</v>
      </c>
    </row>
    <row r="64" spans="1:13" ht="15">
      <c r="A64" s="17">
        <f>ROW(C5)</f>
        <v>5</v>
      </c>
      <c r="B64" s="18"/>
      <c r="C64" s="29"/>
      <c r="D64" s="19"/>
      <c r="E64" s="19"/>
      <c r="F64" s="20"/>
      <c r="G64" s="21" t="str">
        <f>'Kat. roky'!C6</f>
        <v>Ž</v>
      </c>
      <c r="H64" s="30"/>
      <c r="I64" s="30" t="e">
        <f>VLOOKUP(B64,Stopky!$B$2:$C$1006,2,0)</f>
        <v>#N/A</v>
      </c>
      <c r="J64" s="30"/>
      <c r="K64" s="18" t="e">
        <f>RANK(I64,'Zadani_bezcu HZ + P'!$I$1:I$928,1)</f>
        <v>#N/A</v>
      </c>
      <c r="L64" s="23"/>
      <c r="M64" s="17">
        <f>ROW(N5)</f>
        <v>5</v>
      </c>
    </row>
    <row r="65" spans="1:13" ht="15">
      <c r="A65" s="17">
        <f>ROW(C6)</f>
        <v>6</v>
      </c>
      <c r="B65" s="18"/>
      <c r="C65" s="29"/>
      <c r="D65" s="19"/>
      <c r="E65" s="19"/>
      <c r="F65" s="20"/>
      <c r="G65" s="21" t="s">
        <v>89</v>
      </c>
      <c r="H65" s="30"/>
      <c r="I65" s="30" t="e">
        <f>VLOOKUP(B65,Stopky!$B$2:$C$1006,2,0)</f>
        <v>#N/A</v>
      </c>
      <c r="J65" s="30"/>
      <c r="K65" s="18" t="e">
        <f>RANK(I65,'Zadani_bezcu HZ + P'!$I$1:I$928,1)</f>
        <v>#N/A</v>
      </c>
      <c r="L65" s="23"/>
      <c r="M65" s="17">
        <f>ROW(N6)</f>
        <v>6</v>
      </c>
    </row>
    <row r="78" spans="3:5" ht="12.75">
      <c r="C78" t="s">
        <v>117</v>
      </c>
      <c r="D78" t="s">
        <v>118</v>
      </c>
      <c r="E78" t="s">
        <v>119</v>
      </c>
    </row>
    <row r="79" spans="3:5" ht="12.75">
      <c r="C79" t="s">
        <v>120</v>
      </c>
      <c r="D79" t="s">
        <v>121</v>
      </c>
      <c r="E79" t="s">
        <v>119</v>
      </c>
    </row>
    <row r="80" spans="3:5" ht="12.75">
      <c r="C80" t="s">
        <v>122</v>
      </c>
      <c r="D80" t="s">
        <v>33</v>
      </c>
      <c r="E80" t="s">
        <v>123</v>
      </c>
    </row>
    <row r="81" spans="3:5" ht="12.75">
      <c r="C81" t="s">
        <v>124</v>
      </c>
      <c r="D81" t="s">
        <v>125</v>
      </c>
      <c r="E81" t="s">
        <v>126</v>
      </c>
    </row>
    <row r="82" spans="3:5" ht="12.75">
      <c r="C82" t="s">
        <v>127</v>
      </c>
      <c r="D82" t="s">
        <v>21</v>
      </c>
      <c r="E82" t="s">
        <v>16</v>
      </c>
    </row>
    <row r="83" spans="3:5" ht="12.75">
      <c r="C83" t="s">
        <v>127</v>
      </c>
      <c r="D83" t="s">
        <v>21</v>
      </c>
      <c r="E83" t="s">
        <v>16</v>
      </c>
    </row>
    <row r="84" spans="3:5" ht="12.75">
      <c r="C84" t="s">
        <v>128</v>
      </c>
      <c r="D84" t="s">
        <v>99</v>
      </c>
      <c r="E84" t="s">
        <v>22</v>
      </c>
    </row>
    <row r="85" spans="3:6" ht="12.75">
      <c r="C85" t="s">
        <v>94</v>
      </c>
      <c r="D85" t="s">
        <v>95</v>
      </c>
      <c r="E85" t="s">
        <v>22</v>
      </c>
      <c r="F85" t="s">
        <v>1</v>
      </c>
    </row>
    <row r="86" spans="3:5" ht="12.75">
      <c r="C86" t="s">
        <v>129</v>
      </c>
      <c r="D86" t="s">
        <v>44</v>
      </c>
      <c r="E86" t="s">
        <v>84</v>
      </c>
    </row>
    <row r="87" spans="3:5" ht="12.75">
      <c r="C87" t="s">
        <v>14</v>
      </c>
      <c r="D87" t="s">
        <v>15</v>
      </c>
      <c r="E87" t="s">
        <v>16</v>
      </c>
    </row>
    <row r="88" spans="3:5" ht="12.75">
      <c r="C88" t="s">
        <v>130</v>
      </c>
      <c r="D88" t="s">
        <v>131</v>
      </c>
      <c r="E88" t="s">
        <v>132</v>
      </c>
    </row>
    <row r="89" spans="3:5" ht="12.75">
      <c r="C89" t="s">
        <v>133</v>
      </c>
      <c r="D89" t="s">
        <v>134</v>
      </c>
      <c r="E89" t="s">
        <v>135</v>
      </c>
    </row>
    <row r="90" spans="3:5" ht="12.75">
      <c r="C90" t="s">
        <v>87</v>
      </c>
      <c r="D90" t="s">
        <v>136</v>
      </c>
      <c r="E90" t="s">
        <v>70</v>
      </c>
    </row>
    <row r="91" spans="3:5" ht="12.75">
      <c r="C91" t="s">
        <v>137</v>
      </c>
      <c r="D91" t="s">
        <v>138</v>
      </c>
      <c r="E91" t="s">
        <v>139</v>
      </c>
    </row>
    <row r="92" spans="3:5" ht="12.75">
      <c r="C92" t="s">
        <v>60</v>
      </c>
      <c r="D92" t="s">
        <v>66</v>
      </c>
      <c r="E92" t="s">
        <v>84</v>
      </c>
    </row>
    <row r="93" spans="3:6" ht="12.75">
      <c r="C93" t="s">
        <v>60</v>
      </c>
      <c r="D93" t="s">
        <v>61</v>
      </c>
      <c r="E93" t="s">
        <v>22</v>
      </c>
      <c r="F93" t="s">
        <v>1</v>
      </c>
    </row>
    <row r="94" spans="3:5" ht="12.75">
      <c r="C94" t="s">
        <v>140</v>
      </c>
      <c r="D94" t="s">
        <v>30</v>
      </c>
      <c r="E94" t="s">
        <v>119</v>
      </c>
    </row>
    <row r="95" spans="3:5" ht="12.75">
      <c r="C95" t="s">
        <v>23</v>
      </c>
      <c r="D95" t="s">
        <v>24</v>
      </c>
      <c r="E95" t="s">
        <v>25</v>
      </c>
    </row>
    <row r="96" spans="3:6" ht="12.75">
      <c r="C96" t="s">
        <v>62</v>
      </c>
      <c r="D96" t="s">
        <v>63</v>
      </c>
      <c r="E96" t="s">
        <v>64</v>
      </c>
      <c r="F96" t="s">
        <v>1</v>
      </c>
    </row>
    <row r="97" spans="3:6" ht="12.75">
      <c r="C97" t="s">
        <v>74</v>
      </c>
      <c r="D97" t="s">
        <v>75</v>
      </c>
      <c r="E97" t="s">
        <v>141</v>
      </c>
      <c r="F97" t="s">
        <v>1</v>
      </c>
    </row>
    <row r="98" spans="3:5" ht="12.75">
      <c r="C98" t="s">
        <v>142</v>
      </c>
      <c r="D98" t="s">
        <v>143</v>
      </c>
      <c r="E98" t="s">
        <v>22</v>
      </c>
    </row>
    <row r="99" spans="3:5" ht="12.75">
      <c r="C99" t="s">
        <v>144</v>
      </c>
      <c r="D99" t="s">
        <v>27</v>
      </c>
      <c r="E99" t="s">
        <v>64</v>
      </c>
    </row>
    <row r="100" spans="3:5" ht="12.75">
      <c r="C100" t="s">
        <v>145</v>
      </c>
      <c r="D100" t="s">
        <v>146</v>
      </c>
      <c r="E100" t="s">
        <v>147</v>
      </c>
    </row>
    <row r="101" spans="3:5" ht="12.75">
      <c r="C101" t="s">
        <v>82</v>
      </c>
      <c r="D101" t="s">
        <v>83</v>
      </c>
      <c r="E101" t="s">
        <v>148</v>
      </c>
    </row>
    <row r="102" spans="3:5" ht="12.75">
      <c r="C102" t="s">
        <v>149</v>
      </c>
      <c r="D102" t="s">
        <v>150</v>
      </c>
      <c r="E102" t="s">
        <v>151</v>
      </c>
    </row>
    <row r="103" spans="3:5" ht="12.75">
      <c r="C103" t="s">
        <v>152</v>
      </c>
      <c r="D103" t="s">
        <v>99</v>
      </c>
      <c r="E103" t="s">
        <v>153</v>
      </c>
    </row>
    <row r="104" spans="3:5" ht="12.75">
      <c r="C104" t="s">
        <v>154</v>
      </c>
      <c r="D104" t="s">
        <v>18</v>
      </c>
      <c r="E104" t="s">
        <v>22</v>
      </c>
    </row>
    <row r="105" spans="3:5" ht="12.75">
      <c r="C105" t="s">
        <v>155</v>
      </c>
      <c r="D105" t="s">
        <v>156</v>
      </c>
      <c r="E105" t="s">
        <v>84</v>
      </c>
    </row>
    <row r="106" spans="3:5" ht="12.75">
      <c r="C106" t="s">
        <v>157</v>
      </c>
      <c r="D106" t="s">
        <v>158</v>
      </c>
      <c r="E106" t="s">
        <v>159</v>
      </c>
    </row>
    <row r="107" spans="3:6" ht="12.75">
      <c r="C107" t="s">
        <v>101</v>
      </c>
      <c r="D107" t="s">
        <v>102</v>
      </c>
      <c r="E107" t="s">
        <v>103</v>
      </c>
      <c r="F107" t="s">
        <v>1</v>
      </c>
    </row>
    <row r="108" spans="3:5" ht="12.75">
      <c r="C108" t="s">
        <v>160</v>
      </c>
      <c r="D108" t="s">
        <v>78</v>
      </c>
      <c r="E108" t="s">
        <v>161</v>
      </c>
    </row>
    <row r="109" spans="3:6" ht="12.75">
      <c r="C109" t="s">
        <v>90</v>
      </c>
      <c r="D109" t="s">
        <v>91</v>
      </c>
      <c r="E109" t="s">
        <v>162</v>
      </c>
      <c r="F109" t="s">
        <v>1</v>
      </c>
    </row>
    <row r="110" spans="3:5" ht="12.75">
      <c r="C110" t="s">
        <v>28</v>
      </c>
      <c r="D110" t="s">
        <v>21</v>
      </c>
      <c r="E110" t="s">
        <v>16</v>
      </c>
    </row>
    <row r="111" spans="3:6" ht="12.75">
      <c r="C111" t="s">
        <v>28</v>
      </c>
      <c r="D111" t="s">
        <v>24</v>
      </c>
      <c r="E111" t="s">
        <v>35</v>
      </c>
      <c r="F111" t="s">
        <v>1</v>
      </c>
    </row>
    <row r="112" spans="3:5" ht="12.75">
      <c r="C112" t="s">
        <v>163</v>
      </c>
      <c r="D112" t="s">
        <v>164</v>
      </c>
      <c r="E112" t="s">
        <v>159</v>
      </c>
    </row>
    <row r="113" spans="3:6" ht="12.75">
      <c r="C113" t="s">
        <v>43</v>
      </c>
      <c r="D113" t="s">
        <v>44</v>
      </c>
      <c r="E113" t="s">
        <v>22</v>
      </c>
      <c r="F113" t="s">
        <v>1</v>
      </c>
    </row>
    <row r="114" spans="3:5" ht="12.75">
      <c r="C114" t="s">
        <v>165</v>
      </c>
      <c r="D114" t="s">
        <v>166</v>
      </c>
      <c r="E114" t="s">
        <v>22</v>
      </c>
    </row>
    <row r="115" spans="3:5" ht="12.75">
      <c r="C115" t="s">
        <v>167</v>
      </c>
      <c r="D115" t="s">
        <v>168</v>
      </c>
      <c r="E115" t="s">
        <v>169</v>
      </c>
    </row>
    <row r="116" spans="3:5" ht="12.75">
      <c r="C116" t="s">
        <v>170</v>
      </c>
      <c r="D116" t="s">
        <v>171</v>
      </c>
      <c r="E116" t="s">
        <v>172</v>
      </c>
    </row>
    <row r="117" spans="3:5" ht="12.75">
      <c r="C117" t="s">
        <v>173</v>
      </c>
      <c r="D117" t="s">
        <v>27</v>
      </c>
      <c r="E117" t="s">
        <v>174</v>
      </c>
    </row>
    <row r="118" spans="3:5" ht="12.75">
      <c r="C118" t="s">
        <v>175</v>
      </c>
      <c r="D118" t="s">
        <v>176</v>
      </c>
      <c r="E118" t="s">
        <v>177</v>
      </c>
    </row>
    <row r="119" spans="3:5" ht="12.75">
      <c r="C119" t="s">
        <v>178</v>
      </c>
      <c r="D119" t="s">
        <v>179</v>
      </c>
      <c r="E119" t="s">
        <v>1</v>
      </c>
    </row>
    <row r="120" spans="3:6" ht="12.75">
      <c r="C120" t="s">
        <v>55</v>
      </c>
      <c r="D120" t="s">
        <v>56</v>
      </c>
      <c r="E120" t="s">
        <v>57</v>
      </c>
      <c r="F120" t="s">
        <v>1</v>
      </c>
    </row>
    <row r="121" spans="3:5" ht="12.75">
      <c r="C121" t="s">
        <v>68</v>
      </c>
      <c r="D121" t="s">
        <v>69</v>
      </c>
      <c r="E121" t="s">
        <v>70</v>
      </c>
    </row>
    <row r="122" spans="3:5" ht="12.75">
      <c r="C122" t="s">
        <v>79</v>
      </c>
      <c r="D122" t="s">
        <v>80</v>
      </c>
      <c r="E122" t="s">
        <v>180</v>
      </c>
    </row>
    <row r="123" spans="3:5" ht="12.75">
      <c r="C123" t="s">
        <v>65</v>
      </c>
      <c r="D123" t="s">
        <v>66</v>
      </c>
      <c r="E123" t="s">
        <v>67</v>
      </c>
    </row>
    <row r="124" spans="3:5" ht="12.75">
      <c r="C124" t="s">
        <v>104</v>
      </c>
      <c r="D124" t="s">
        <v>105</v>
      </c>
      <c r="E124" t="s">
        <v>22</v>
      </c>
    </row>
    <row r="125" spans="3:5" ht="12.75">
      <c r="C125" t="s">
        <v>181</v>
      </c>
      <c r="D125" t="s">
        <v>182</v>
      </c>
      <c r="E125" t="s">
        <v>183</v>
      </c>
    </row>
    <row r="126" spans="3:5" ht="12.75">
      <c r="C126" t="s">
        <v>42</v>
      </c>
      <c r="D126" t="s">
        <v>24</v>
      </c>
      <c r="E126" t="s">
        <v>22</v>
      </c>
    </row>
    <row r="127" spans="3:5" ht="12.75">
      <c r="C127" t="s">
        <v>85</v>
      </c>
      <c r="D127" t="s">
        <v>69</v>
      </c>
      <c r="E127" t="s">
        <v>184</v>
      </c>
    </row>
    <row r="128" spans="3:5" ht="12.75">
      <c r="C128" t="s">
        <v>85</v>
      </c>
      <c r="D128" t="s">
        <v>66</v>
      </c>
      <c r="E128" t="s">
        <v>184</v>
      </c>
    </row>
    <row r="129" spans="3:5" ht="12.75">
      <c r="C129" t="s">
        <v>185</v>
      </c>
      <c r="D129" t="s">
        <v>186</v>
      </c>
      <c r="E129" t="s">
        <v>135</v>
      </c>
    </row>
    <row r="130" spans="3:5" ht="12.75">
      <c r="C130" t="s">
        <v>29</v>
      </c>
      <c r="D130" t="s">
        <v>187</v>
      </c>
      <c r="E130" t="s">
        <v>188</v>
      </c>
    </row>
    <row r="131" spans="3:5" ht="12.75">
      <c r="C131" t="s">
        <v>189</v>
      </c>
      <c r="D131" t="s">
        <v>168</v>
      </c>
      <c r="E131" t="s">
        <v>22</v>
      </c>
    </row>
    <row r="132" spans="3:5" ht="12.75">
      <c r="C132" t="s">
        <v>190</v>
      </c>
      <c r="D132" t="s">
        <v>191</v>
      </c>
      <c r="E132" t="s">
        <v>159</v>
      </c>
    </row>
    <row r="133" spans="3:5" ht="12.75">
      <c r="C133" t="s">
        <v>192</v>
      </c>
      <c r="D133" t="s">
        <v>33</v>
      </c>
      <c r="E133" t="s">
        <v>159</v>
      </c>
    </row>
    <row r="134" spans="3:6" ht="12.75">
      <c r="C134" t="s">
        <v>193</v>
      </c>
      <c r="D134" t="s">
        <v>179</v>
      </c>
      <c r="E134" t="s">
        <v>159</v>
      </c>
      <c r="F134" t="s">
        <v>1</v>
      </c>
    </row>
    <row r="135" spans="3:5" ht="12.75">
      <c r="C135" t="s">
        <v>194</v>
      </c>
      <c r="D135" t="s">
        <v>195</v>
      </c>
      <c r="E135" t="s">
        <v>196</v>
      </c>
    </row>
    <row r="136" spans="3:5" ht="12.75">
      <c r="C136" t="s">
        <v>197</v>
      </c>
      <c r="D136" t="s">
        <v>46</v>
      </c>
      <c r="E136" t="s">
        <v>198</v>
      </c>
    </row>
    <row r="137" spans="3:5" ht="12.75">
      <c r="C137" t="s">
        <v>199</v>
      </c>
      <c r="D137" t="s">
        <v>27</v>
      </c>
      <c r="E137" t="s">
        <v>73</v>
      </c>
    </row>
    <row r="138" spans="3:5" ht="12.75">
      <c r="C138" t="s">
        <v>77</v>
      </c>
      <c r="D138" t="s">
        <v>78</v>
      </c>
      <c r="E138" t="s">
        <v>70</v>
      </c>
    </row>
    <row r="139" spans="3:5" ht="12.75">
      <c r="C139" t="s">
        <v>20</v>
      </c>
      <c r="D139" t="s">
        <v>21</v>
      </c>
      <c r="E139" t="s">
        <v>22</v>
      </c>
    </row>
    <row r="140" spans="3:5" ht="12.75">
      <c r="C140" t="s">
        <v>58</v>
      </c>
      <c r="D140" t="s">
        <v>21</v>
      </c>
      <c r="E140" t="s">
        <v>59</v>
      </c>
    </row>
    <row r="141" spans="3:5" ht="12.75">
      <c r="C141" t="s">
        <v>200</v>
      </c>
      <c r="D141" t="s">
        <v>69</v>
      </c>
      <c r="E141" t="s">
        <v>201</v>
      </c>
    </row>
    <row r="142" spans="3:5" ht="12.75">
      <c r="C142" t="s">
        <v>202</v>
      </c>
      <c r="D142" t="s">
        <v>203</v>
      </c>
      <c r="E142" t="s">
        <v>204</v>
      </c>
    </row>
    <row r="143" spans="3:5" ht="12.75">
      <c r="C143" t="s">
        <v>205</v>
      </c>
      <c r="D143" t="s">
        <v>206</v>
      </c>
      <c r="E143" t="s">
        <v>207</v>
      </c>
    </row>
    <row r="144" spans="3:5" ht="12.75">
      <c r="C144" t="s">
        <v>208</v>
      </c>
      <c r="D144" t="s">
        <v>206</v>
      </c>
      <c r="E144" t="s">
        <v>159</v>
      </c>
    </row>
    <row r="145" spans="3:5" ht="12.75">
      <c r="C145" t="s">
        <v>48</v>
      </c>
      <c r="D145" t="s">
        <v>49</v>
      </c>
      <c r="E145" t="s">
        <v>209</v>
      </c>
    </row>
    <row r="146" spans="3:6" ht="12.75">
      <c r="C146" t="s">
        <v>210</v>
      </c>
      <c r="D146" t="s">
        <v>211</v>
      </c>
      <c r="E146" t="s">
        <v>212</v>
      </c>
      <c r="F146" t="s">
        <v>1</v>
      </c>
    </row>
    <row r="147" spans="3:5" ht="12.75">
      <c r="C147" t="s">
        <v>213</v>
      </c>
      <c r="D147" t="s">
        <v>214</v>
      </c>
      <c r="E147" t="s">
        <v>215</v>
      </c>
    </row>
    <row r="148" spans="3:5" ht="12.75">
      <c r="C148" t="s">
        <v>216</v>
      </c>
      <c r="D148" t="s">
        <v>21</v>
      </c>
      <c r="E148" t="s">
        <v>217</v>
      </c>
    </row>
    <row r="149" spans="3:6" ht="12.75">
      <c r="C149" t="s">
        <v>218</v>
      </c>
      <c r="D149" t="s">
        <v>219</v>
      </c>
      <c r="E149" t="s">
        <v>220</v>
      </c>
      <c r="F149" t="s">
        <v>1</v>
      </c>
    </row>
    <row r="150" spans="3:6" ht="12.75">
      <c r="C150" t="s">
        <v>218</v>
      </c>
      <c r="D150" t="s">
        <v>168</v>
      </c>
      <c r="E150" t="s">
        <v>221</v>
      </c>
      <c r="F150" t="s">
        <v>1</v>
      </c>
    </row>
    <row r="151" spans="3:6" ht="12.75">
      <c r="C151" t="s">
        <v>71</v>
      </c>
      <c r="D151" t="s">
        <v>24</v>
      </c>
      <c r="E151" t="s">
        <v>64</v>
      </c>
      <c r="F151" t="s">
        <v>1</v>
      </c>
    </row>
    <row r="152" spans="3:5" ht="12.75">
      <c r="C152" t="s">
        <v>222</v>
      </c>
      <c r="D152" t="s">
        <v>105</v>
      </c>
      <c r="E152" t="s">
        <v>223</v>
      </c>
    </row>
    <row r="153" spans="3:5" ht="12.75">
      <c r="C153" t="s">
        <v>224</v>
      </c>
      <c r="D153" t="s">
        <v>27</v>
      </c>
      <c r="E153" t="s">
        <v>22</v>
      </c>
    </row>
    <row r="154" spans="3:5" ht="12.75">
      <c r="C154" t="s">
        <v>225</v>
      </c>
      <c r="D154" t="s">
        <v>66</v>
      </c>
      <c r="E154" t="s">
        <v>226</v>
      </c>
    </row>
    <row r="155" spans="3:5" ht="12.75">
      <c r="C155" t="s">
        <v>227</v>
      </c>
      <c r="D155" t="s">
        <v>21</v>
      </c>
      <c r="E155" t="s">
        <v>22</v>
      </c>
    </row>
    <row r="156" spans="3:5" ht="12.75">
      <c r="C156" t="s">
        <v>228</v>
      </c>
      <c r="D156" t="s">
        <v>190</v>
      </c>
      <c r="E156" t="s">
        <v>22</v>
      </c>
    </row>
    <row r="157" spans="3:5" ht="12.75">
      <c r="C157" t="s">
        <v>38</v>
      </c>
      <c r="D157" t="s">
        <v>39</v>
      </c>
      <c r="E157" t="s">
        <v>22</v>
      </c>
    </row>
    <row r="158" spans="3:6" ht="12.75">
      <c r="C158" t="s">
        <v>40</v>
      </c>
      <c r="D158" t="s">
        <v>41</v>
      </c>
      <c r="E158" t="s">
        <v>16</v>
      </c>
      <c r="F158" t="s">
        <v>1</v>
      </c>
    </row>
    <row r="159" spans="3:5" ht="12.75">
      <c r="C159" t="s">
        <v>229</v>
      </c>
      <c r="D159" t="s">
        <v>78</v>
      </c>
      <c r="E159" t="s">
        <v>230</v>
      </c>
    </row>
    <row r="160" spans="3:5" ht="12.75">
      <c r="C160" t="s">
        <v>93</v>
      </c>
      <c r="D160" t="s">
        <v>92</v>
      </c>
      <c r="E160" t="s">
        <v>16</v>
      </c>
    </row>
    <row r="161" spans="3:5" ht="12.75">
      <c r="C161" t="s">
        <v>17</v>
      </c>
      <c r="D161" t="s">
        <v>18</v>
      </c>
      <c r="E161" t="s">
        <v>209</v>
      </c>
    </row>
    <row r="162" spans="3:5" ht="12.75">
      <c r="C162" t="s">
        <v>231</v>
      </c>
      <c r="D162" t="s">
        <v>232</v>
      </c>
      <c r="E162" t="s">
        <v>204</v>
      </c>
    </row>
    <row r="163" spans="3:5" ht="12.75">
      <c r="C163" t="s">
        <v>233</v>
      </c>
      <c r="D163" t="s">
        <v>234</v>
      </c>
      <c r="E163" t="s">
        <v>204</v>
      </c>
    </row>
    <row r="164" spans="3:5" ht="12.75">
      <c r="C164" t="s">
        <v>76</v>
      </c>
      <c r="D164" t="s">
        <v>24</v>
      </c>
      <c r="E164" t="s">
        <v>59</v>
      </c>
    </row>
    <row r="165" spans="3:5" ht="12.75">
      <c r="C165" t="s">
        <v>45</v>
      </c>
      <c r="D165" t="s">
        <v>206</v>
      </c>
      <c r="E165" t="s">
        <v>22</v>
      </c>
    </row>
    <row r="166" spans="3:6" ht="12.75">
      <c r="C166" t="s">
        <v>45</v>
      </c>
      <c r="D166" t="s">
        <v>46</v>
      </c>
      <c r="E166" t="s">
        <v>22</v>
      </c>
      <c r="F166" t="s">
        <v>1</v>
      </c>
    </row>
    <row r="167" spans="3:5" ht="12.75">
      <c r="C167" t="s">
        <v>235</v>
      </c>
      <c r="D167" t="s">
        <v>236</v>
      </c>
      <c r="E167" t="s">
        <v>22</v>
      </c>
    </row>
    <row r="168" spans="3:5" ht="12.75">
      <c r="C168" t="s">
        <v>237</v>
      </c>
      <c r="D168" t="s">
        <v>206</v>
      </c>
      <c r="E168" t="s">
        <v>1</v>
      </c>
    </row>
    <row r="169" spans="3:6" ht="12.75">
      <c r="C169" t="s">
        <v>238</v>
      </c>
      <c r="D169" t="s">
        <v>156</v>
      </c>
      <c r="E169" t="s">
        <v>239</v>
      </c>
      <c r="F169" t="s">
        <v>1</v>
      </c>
    </row>
    <row r="170" spans="3:5" ht="12.75">
      <c r="C170" t="s">
        <v>240</v>
      </c>
      <c r="D170" t="s">
        <v>219</v>
      </c>
      <c r="E170" t="s">
        <v>241</v>
      </c>
    </row>
    <row r="171" spans="3:6" ht="12.75">
      <c r="C171" t="s">
        <v>32</v>
      </c>
      <c r="D171" t="s">
        <v>33</v>
      </c>
      <c r="E171" t="s">
        <v>242</v>
      </c>
      <c r="F171" t="s">
        <v>1</v>
      </c>
    </row>
    <row r="172" spans="3:5" ht="12.75">
      <c r="C172" t="s">
        <v>243</v>
      </c>
      <c r="D172" t="s">
        <v>18</v>
      </c>
      <c r="E172" t="s">
        <v>244</v>
      </c>
    </row>
    <row r="173" spans="3:5" ht="12.75">
      <c r="C173" t="s">
        <v>245</v>
      </c>
      <c r="D173" t="s">
        <v>214</v>
      </c>
      <c r="E173" t="s">
        <v>16</v>
      </c>
    </row>
    <row r="174" spans="3:5" ht="12.75">
      <c r="C174" t="s">
        <v>245</v>
      </c>
      <c r="D174" t="s">
        <v>187</v>
      </c>
      <c r="E174" t="s">
        <v>246</v>
      </c>
    </row>
    <row r="175" spans="3:5" ht="12.75">
      <c r="C175" t="s">
        <v>247</v>
      </c>
      <c r="D175" t="s">
        <v>248</v>
      </c>
      <c r="E175" t="s">
        <v>249</v>
      </c>
    </row>
    <row r="176" spans="3:6" ht="12.75">
      <c r="C176" t="s">
        <v>98</v>
      </c>
      <c r="D176" t="s">
        <v>99</v>
      </c>
      <c r="E176" t="s">
        <v>135</v>
      </c>
      <c r="F176" t="s">
        <v>1</v>
      </c>
    </row>
    <row r="177" spans="3:5" ht="12.75">
      <c r="C177" t="s">
        <v>250</v>
      </c>
      <c r="D177" t="s">
        <v>105</v>
      </c>
      <c r="E177" t="s">
        <v>251</v>
      </c>
    </row>
    <row r="178" spans="3:5" ht="12.75">
      <c r="C178" t="s">
        <v>252</v>
      </c>
      <c r="D178" t="s">
        <v>253</v>
      </c>
      <c r="E178" t="s">
        <v>1</v>
      </c>
    </row>
    <row r="179" spans="3:5" ht="12.75">
      <c r="C179" t="s">
        <v>254</v>
      </c>
      <c r="D179" t="s">
        <v>255</v>
      </c>
      <c r="E179" t="s">
        <v>256</v>
      </c>
    </row>
    <row r="180" spans="3:5" ht="12.75">
      <c r="C180" t="s">
        <v>257</v>
      </c>
      <c r="D180" t="s">
        <v>44</v>
      </c>
      <c r="E180" t="s">
        <v>258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78"/>
  <sheetViews>
    <sheetView view="pageBreakPreview" zoomScale="90" zoomScaleSheetLayoutView="90" workbookViewId="0" topLeftCell="A1">
      <selection activeCell="A1" sqref="A1"/>
    </sheetView>
  </sheetViews>
  <sheetFormatPr defaultColWidth="12.00390625" defaultRowHeight="12.75"/>
  <cols>
    <col min="1" max="1" width="13.375" style="0" customWidth="1"/>
    <col min="2" max="2" width="11.625" style="0" customWidth="1"/>
    <col min="3" max="3" width="17.75390625" style="0" customWidth="1"/>
    <col min="4" max="4" width="7.125" style="0" customWidth="1"/>
    <col min="5" max="5" width="5.75390625" style="0" customWidth="1"/>
    <col min="6" max="6" width="6.875" style="0" customWidth="1"/>
    <col min="7" max="7" width="6.375" style="0" customWidth="1"/>
    <col min="8" max="8" width="8.25390625" style="0" customWidth="1"/>
    <col min="9" max="9" width="13.75390625" style="0" customWidth="1"/>
    <col min="10" max="16384" width="11.625" style="0" customWidth="1"/>
  </cols>
  <sheetData>
    <row r="1" spans="1:3" ht="17.25">
      <c r="A1" s="41" t="str">
        <f>'Zadani_bezcu HZ + P'!B1</f>
        <v> 3.z. ZBP – Avanti běh 26.11.2011 – sobota</v>
      </c>
      <c r="B1" s="41"/>
      <c r="C1" s="41"/>
    </row>
    <row r="2" spans="3:4" ht="21.75">
      <c r="C2" s="52" t="s">
        <v>259</v>
      </c>
      <c r="D2" t="s">
        <v>260</v>
      </c>
    </row>
    <row r="3" spans="1:11" ht="29.25">
      <c r="A3" s="53" t="s">
        <v>261</v>
      </c>
      <c r="B3" s="54" t="s">
        <v>4</v>
      </c>
      <c r="C3" s="54" t="s">
        <v>262</v>
      </c>
      <c r="D3" s="55" t="s">
        <v>263</v>
      </c>
      <c r="E3" s="55" t="s">
        <v>264</v>
      </c>
      <c r="F3" s="55" t="s">
        <v>265</v>
      </c>
      <c r="G3" s="55" t="s">
        <v>266</v>
      </c>
      <c r="H3" s="55" t="s">
        <v>267</v>
      </c>
      <c r="I3" s="55" t="s">
        <v>268</v>
      </c>
      <c r="J3" t="s">
        <v>269</v>
      </c>
      <c r="K3" s="56"/>
    </row>
    <row r="4" spans="1:8" ht="17.25">
      <c r="A4" s="17">
        <f>ROW(C1)</f>
        <v>1</v>
      </c>
      <c r="B4" s="57"/>
      <c r="C4" s="58">
        <f>TIME(F4,G4,H4+(I4/1000))</f>
        <v>0</v>
      </c>
      <c r="F4">
        <v>0</v>
      </c>
      <c r="G4">
        <v>0</v>
      </c>
      <c r="H4">
        <v>0</v>
      </c>
    </row>
    <row r="5" spans="1:8" ht="17.25">
      <c r="A5" s="17">
        <f>ROW(C2)</f>
        <v>2</v>
      </c>
      <c r="B5" s="57"/>
      <c r="C5" s="58">
        <f>TIME(F5,G5,H5+(I5/1000))</f>
        <v>0</v>
      </c>
      <c r="F5">
        <v>0</v>
      </c>
      <c r="G5">
        <v>0</v>
      </c>
      <c r="H5">
        <v>0</v>
      </c>
    </row>
    <row r="6" spans="1:11" ht="17.25">
      <c r="A6" s="17">
        <f>ROW(C3)</f>
        <v>3</v>
      </c>
      <c r="B6" s="57"/>
      <c r="C6" s="58">
        <f>TIME(F6,G6,H6+(I6/1000))</f>
        <v>0</v>
      </c>
      <c r="D6" s="55"/>
      <c r="E6" s="55"/>
      <c r="F6">
        <v>0</v>
      </c>
      <c r="G6">
        <v>0</v>
      </c>
      <c r="H6">
        <v>0</v>
      </c>
      <c r="I6" s="55"/>
      <c r="K6" s="56"/>
    </row>
    <row r="7" spans="1:8" ht="17.25">
      <c r="A7" s="17">
        <f>ROW(C4)</f>
        <v>4</v>
      </c>
      <c r="B7" s="57"/>
      <c r="C7" s="58">
        <f>TIME(F7,G7,H7+(I7/1000))</f>
        <v>0</v>
      </c>
      <c r="F7">
        <v>0</v>
      </c>
      <c r="G7">
        <v>0</v>
      </c>
      <c r="H7">
        <v>0</v>
      </c>
    </row>
    <row r="8" spans="1:8" ht="17.25">
      <c r="A8" s="17">
        <f>ROW(C5)</f>
        <v>5</v>
      </c>
      <c r="B8" s="57"/>
      <c r="C8" s="58">
        <f>TIME(F8,G8,H8+(I8/1000))</f>
        <v>0</v>
      </c>
      <c r="F8">
        <v>0</v>
      </c>
      <c r="G8">
        <v>0</v>
      </c>
      <c r="H8">
        <v>0</v>
      </c>
    </row>
    <row r="9" spans="1:8" ht="17.25">
      <c r="A9" s="17">
        <f>ROW(C6)</f>
        <v>6</v>
      </c>
      <c r="B9" s="57"/>
      <c r="C9" s="58">
        <f>TIME(F9,G9,H9+(I9/1000))</f>
        <v>0</v>
      </c>
      <c r="F9">
        <v>0</v>
      </c>
      <c r="G9">
        <v>0</v>
      </c>
      <c r="H9">
        <v>0</v>
      </c>
    </row>
    <row r="10" spans="1:8" ht="17.25">
      <c r="A10" s="17">
        <f>ROW(C7)</f>
        <v>7</v>
      </c>
      <c r="B10" s="57"/>
      <c r="C10" s="58">
        <f>TIME(F10,G10,H10+(I10/1000))</f>
        <v>0</v>
      </c>
      <c r="F10">
        <v>0</v>
      </c>
      <c r="G10">
        <v>0</v>
      </c>
      <c r="H10">
        <v>0</v>
      </c>
    </row>
    <row r="11" spans="1:11" ht="17.25">
      <c r="A11" s="17">
        <f>ROW(C8)</f>
        <v>8</v>
      </c>
      <c r="B11" s="57"/>
      <c r="C11" s="58">
        <f>TIME(F11,G11,H11+(I11/1000))</f>
        <v>0</v>
      </c>
      <c r="D11" s="55"/>
      <c r="E11" s="55"/>
      <c r="F11">
        <v>0</v>
      </c>
      <c r="G11">
        <v>0</v>
      </c>
      <c r="H11">
        <v>0</v>
      </c>
      <c r="I11" s="55"/>
      <c r="K11" s="56"/>
    </row>
    <row r="12" spans="1:9" ht="17.25">
      <c r="A12" s="17">
        <f>ROW(C9)</f>
        <v>9</v>
      </c>
      <c r="B12" s="57"/>
      <c r="C12" s="58">
        <f>TIME(F12,G12,H12+(I12/1000))</f>
        <v>0</v>
      </c>
      <c r="D12" s="55"/>
      <c r="E12" s="55"/>
      <c r="F12">
        <v>0</v>
      </c>
      <c r="G12">
        <v>0</v>
      </c>
      <c r="H12">
        <v>0</v>
      </c>
      <c r="I12" s="55"/>
    </row>
    <row r="13" spans="1:8" ht="17.25">
      <c r="A13" s="17">
        <f>ROW(C10)</f>
        <v>10</v>
      </c>
      <c r="B13" s="57"/>
      <c r="C13" s="58">
        <f>TIME(F13,G13,H13+(I13/1000))</f>
        <v>0</v>
      </c>
      <c r="F13">
        <v>0</v>
      </c>
      <c r="G13">
        <v>0</v>
      </c>
      <c r="H13">
        <v>0</v>
      </c>
    </row>
    <row r="14" spans="1:11" ht="17.25">
      <c r="A14" s="17">
        <f>ROW(C11)</f>
        <v>11</v>
      </c>
      <c r="B14" s="57"/>
      <c r="C14" s="58">
        <f>TIME(F14,G14,H14+(I14/1000))</f>
        <v>0</v>
      </c>
      <c r="D14" s="55"/>
      <c r="E14" s="55"/>
      <c r="F14">
        <v>0</v>
      </c>
      <c r="G14">
        <v>0</v>
      </c>
      <c r="H14">
        <v>0</v>
      </c>
      <c r="I14" s="55"/>
      <c r="K14" s="56"/>
    </row>
    <row r="15" spans="1:8" ht="17.25">
      <c r="A15" s="17">
        <f>ROW(C12)</f>
        <v>12</v>
      </c>
      <c r="B15" s="57"/>
      <c r="C15" s="58">
        <f>TIME(F15,G15,H15+(I15/1000))</f>
        <v>0</v>
      </c>
      <c r="F15">
        <v>0</v>
      </c>
      <c r="G15">
        <v>0</v>
      </c>
      <c r="H15">
        <v>0</v>
      </c>
    </row>
    <row r="16" spans="1:8" ht="17.25">
      <c r="A16" s="17">
        <f>ROW(C13)</f>
        <v>13</v>
      </c>
      <c r="B16" s="57"/>
      <c r="C16" s="58">
        <f>TIME(F16,G16,H16+(I16/1000))</f>
        <v>0</v>
      </c>
      <c r="F16">
        <v>0</v>
      </c>
      <c r="G16">
        <v>0</v>
      </c>
      <c r="H16">
        <v>0</v>
      </c>
    </row>
    <row r="17" spans="1:11" ht="17.25">
      <c r="A17" s="17">
        <f>ROW(C14)</f>
        <v>14</v>
      </c>
      <c r="B17" s="57"/>
      <c r="C17" s="58">
        <f>TIME(F17,G17,H17+(I17/1000))</f>
        <v>0</v>
      </c>
      <c r="D17" s="55"/>
      <c r="E17" s="55"/>
      <c r="F17">
        <v>0</v>
      </c>
      <c r="G17">
        <v>0</v>
      </c>
      <c r="H17">
        <v>0</v>
      </c>
      <c r="I17" s="55"/>
      <c r="K17" s="56"/>
    </row>
    <row r="18" spans="1:11" ht="17.25">
      <c r="A18" s="17">
        <f>ROW(C15)</f>
        <v>15</v>
      </c>
      <c r="B18" s="57"/>
      <c r="C18" s="58">
        <f>TIME(F18,G18,H18+(I18/1000))</f>
        <v>0</v>
      </c>
      <c r="D18" s="55"/>
      <c r="E18" s="55"/>
      <c r="F18">
        <v>0</v>
      </c>
      <c r="G18">
        <v>0</v>
      </c>
      <c r="H18">
        <v>0</v>
      </c>
      <c r="I18" s="55"/>
      <c r="K18" s="56"/>
    </row>
    <row r="19" spans="1:11" ht="17.25">
      <c r="A19" s="17">
        <f>ROW(C16)</f>
        <v>16</v>
      </c>
      <c r="B19" s="57"/>
      <c r="C19" s="58">
        <f>TIME(F19,G19,H19+(I19/1000))</f>
        <v>0</v>
      </c>
      <c r="D19" s="55"/>
      <c r="E19" s="55"/>
      <c r="F19">
        <v>0</v>
      </c>
      <c r="G19">
        <v>0</v>
      </c>
      <c r="H19">
        <v>0</v>
      </c>
      <c r="I19" s="55"/>
      <c r="K19" s="56"/>
    </row>
    <row r="20" spans="1:8" ht="17.25">
      <c r="A20" s="17">
        <f>ROW(C17)</f>
        <v>17</v>
      </c>
      <c r="B20" s="57"/>
      <c r="C20" s="58">
        <f>TIME(F20,G20,H20+(I20/1000))</f>
        <v>0</v>
      </c>
      <c r="F20">
        <v>0</v>
      </c>
      <c r="G20">
        <v>0</v>
      </c>
      <c r="H20">
        <v>0</v>
      </c>
    </row>
    <row r="21" spans="1:8" ht="17.25">
      <c r="A21" s="17">
        <f>ROW(C18)</f>
        <v>18</v>
      </c>
      <c r="B21" s="57"/>
      <c r="C21" s="58">
        <f>TIME(F21,G21,H21+(I21/1000))</f>
        <v>0</v>
      </c>
      <c r="F21">
        <v>0</v>
      </c>
      <c r="G21">
        <v>0</v>
      </c>
      <c r="H21">
        <v>0</v>
      </c>
    </row>
    <row r="22" spans="1:8" ht="17.25">
      <c r="A22" s="17">
        <f>ROW(C19)</f>
        <v>19</v>
      </c>
      <c r="B22" s="57"/>
      <c r="C22" s="58">
        <f>TIME(F22,G22,H22+(I22/1000))</f>
        <v>0</v>
      </c>
      <c r="F22">
        <v>0</v>
      </c>
      <c r="G22">
        <v>0</v>
      </c>
      <c r="H22">
        <v>0</v>
      </c>
    </row>
    <row r="23" spans="1:8" ht="17.25">
      <c r="A23" s="17">
        <f>ROW(C20)</f>
        <v>20</v>
      </c>
      <c r="B23" s="57"/>
      <c r="C23" s="58">
        <f>TIME(F23,G23,H23+(I23/1000))</f>
        <v>0</v>
      </c>
      <c r="F23">
        <v>0</v>
      </c>
      <c r="G23">
        <v>0</v>
      </c>
      <c r="H23">
        <v>0</v>
      </c>
    </row>
    <row r="24" spans="1:8" ht="17.25">
      <c r="A24" s="17">
        <f>ROW(C21)</f>
        <v>21</v>
      </c>
      <c r="B24" s="57"/>
      <c r="C24" s="58">
        <f>TIME(F24,G24,H24+(I24/1000))</f>
        <v>0</v>
      </c>
      <c r="F24">
        <v>0</v>
      </c>
      <c r="G24">
        <v>0</v>
      </c>
      <c r="H24">
        <v>0</v>
      </c>
    </row>
    <row r="25" spans="1:8" ht="17.25">
      <c r="A25" s="17">
        <f>ROW(C22)</f>
        <v>22</v>
      </c>
      <c r="B25" s="57"/>
      <c r="C25" s="58">
        <f>TIME(F25,G25,H25+(I25/1000))</f>
        <v>0</v>
      </c>
      <c r="F25">
        <v>0</v>
      </c>
      <c r="G25">
        <v>0</v>
      </c>
      <c r="H25">
        <v>0</v>
      </c>
    </row>
    <row r="26" spans="1:8" ht="17.25">
      <c r="A26" s="17">
        <f>ROW(C23)</f>
        <v>23</v>
      </c>
      <c r="B26" s="57"/>
      <c r="C26" s="58">
        <f>TIME(F26,G26,H26+(I26/1000))</f>
        <v>0</v>
      </c>
      <c r="F26">
        <v>0</v>
      </c>
      <c r="G26">
        <v>0</v>
      </c>
      <c r="H26">
        <v>0</v>
      </c>
    </row>
    <row r="27" spans="1:8" ht="17.25">
      <c r="A27" s="17">
        <f>ROW(C24)</f>
        <v>24</v>
      </c>
      <c r="B27" s="57"/>
      <c r="C27" s="58">
        <f>TIME(F27,G27,H27+(I27/1000))</f>
        <v>0</v>
      </c>
      <c r="F27">
        <v>0</v>
      </c>
      <c r="G27">
        <v>0</v>
      </c>
      <c r="H27">
        <v>0</v>
      </c>
    </row>
    <row r="28" spans="1:8" ht="17.25">
      <c r="A28" s="17">
        <f>ROW(C25)</f>
        <v>25</v>
      </c>
      <c r="B28" s="57"/>
      <c r="C28" s="58">
        <f>TIME(F28,G28,H28+(I28/1000))</f>
        <v>0</v>
      </c>
      <c r="F28">
        <v>0</v>
      </c>
      <c r="G28">
        <v>0</v>
      </c>
      <c r="H28">
        <v>0</v>
      </c>
    </row>
    <row r="29" spans="1:11" ht="17.25">
      <c r="A29" s="17">
        <f>ROW(C26)</f>
        <v>26</v>
      </c>
      <c r="B29" s="57"/>
      <c r="C29" s="58">
        <f>TIME(F29,G29,H29+(I29/1000))</f>
        <v>0</v>
      </c>
      <c r="F29">
        <v>0</v>
      </c>
      <c r="G29">
        <v>0</v>
      </c>
      <c r="H29">
        <v>0</v>
      </c>
      <c r="I29" s="55"/>
      <c r="K29" s="56"/>
    </row>
    <row r="30" spans="1:8" ht="17.25">
      <c r="A30" s="17">
        <f>ROW(C27)</f>
        <v>27</v>
      </c>
      <c r="B30" s="57"/>
      <c r="C30" s="58">
        <f>TIME(F30,G30,H30+(I30/1000))</f>
        <v>0</v>
      </c>
      <c r="F30">
        <v>0</v>
      </c>
      <c r="G30">
        <v>0</v>
      </c>
      <c r="H30">
        <v>0</v>
      </c>
    </row>
    <row r="31" spans="1:8" ht="17.25">
      <c r="A31" s="17">
        <f>ROW(C28)</f>
        <v>28</v>
      </c>
      <c r="B31" s="57"/>
      <c r="C31" s="58">
        <f>TIME(F31,G31,H31+(I31/1000))</f>
        <v>0</v>
      </c>
      <c r="F31">
        <v>0</v>
      </c>
      <c r="G31">
        <v>0</v>
      </c>
      <c r="H31">
        <v>0</v>
      </c>
    </row>
    <row r="32" spans="1:8" ht="17.25">
      <c r="A32" s="17">
        <f>ROW(C29)</f>
        <v>29</v>
      </c>
      <c r="B32" s="57"/>
      <c r="C32" s="58">
        <f>TIME(F32,G32,H32+(I32/1000))</f>
        <v>0</v>
      </c>
      <c r="F32">
        <v>0</v>
      </c>
      <c r="G32">
        <v>0</v>
      </c>
      <c r="H32">
        <v>0</v>
      </c>
    </row>
    <row r="33" spans="1:8" ht="17.25">
      <c r="A33" s="17">
        <f>ROW(C30)</f>
        <v>30</v>
      </c>
      <c r="B33" s="57"/>
      <c r="C33" s="58">
        <f>TIME(F33,G33,H33+(I33/1000))</f>
        <v>0</v>
      </c>
      <c r="F33">
        <v>0</v>
      </c>
      <c r="G33">
        <v>0</v>
      </c>
      <c r="H33">
        <v>0</v>
      </c>
    </row>
    <row r="34" spans="1:8" ht="17.25">
      <c r="A34" s="17">
        <f>ROW(C31)</f>
        <v>31</v>
      </c>
      <c r="B34" s="57"/>
      <c r="C34" s="58">
        <f>TIME(F34,G34,H34+(I34/1000))</f>
        <v>0</v>
      </c>
      <c r="F34">
        <v>0</v>
      </c>
      <c r="G34">
        <v>0</v>
      </c>
      <c r="H34">
        <v>0</v>
      </c>
    </row>
    <row r="35" spans="1:8" ht="17.25">
      <c r="A35" s="17">
        <f>ROW(C32)</f>
        <v>32</v>
      </c>
      <c r="B35" s="57"/>
      <c r="C35" s="58">
        <f>TIME(F35,G35,H35+(I35/1000))</f>
        <v>0</v>
      </c>
      <c r="F35">
        <v>0</v>
      </c>
      <c r="G35">
        <v>0</v>
      </c>
      <c r="H35">
        <v>0</v>
      </c>
    </row>
    <row r="36" spans="1:8" ht="17.25">
      <c r="A36" s="17">
        <f>ROW(C33)</f>
        <v>33</v>
      </c>
      <c r="B36" s="57"/>
      <c r="C36" s="58">
        <f>TIME(F36,G36,H36+(I36/1000))</f>
        <v>0</v>
      </c>
      <c r="F36">
        <v>0</v>
      </c>
      <c r="G36">
        <v>0</v>
      </c>
      <c r="H36">
        <v>0</v>
      </c>
    </row>
    <row r="37" spans="1:8" ht="17.25">
      <c r="A37" s="17">
        <f>ROW(C34)</f>
        <v>34</v>
      </c>
      <c r="B37" s="57"/>
      <c r="C37" s="58">
        <f>TIME(F37,G37,H37+(I37/1000))</f>
        <v>0</v>
      </c>
      <c r="F37">
        <v>0</v>
      </c>
      <c r="G37">
        <v>0</v>
      </c>
      <c r="H37">
        <v>0</v>
      </c>
    </row>
    <row r="38" spans="1:8" ht="17.25">
      <c r="A38" s="17">
        <f>ROW(C35)</f>
        <v>35</v>
      </c>
      <c r="B38" s="57"/>
      <c r="C38" s="58">
        <f>TIME(F38,G38,H38+(I38/1000))</f>
        <v>0</v>
      </c>
      <c r="F38">
        <v>0</v>
      </c>
      <c r="G38">
        <v>0</v>
      </c>
      <c r="H38">
        <v>0</v>
      </c>
    </row>
    <row r="39" spans="1:8" ht="17.25">
      <c r="A39" s="17">
        <f>ROW(C36)</f>
        <v>36</v>
      </c>
      <c r="B39" s="57"/>
      <c r="C39" s="58">
        <f>TIME(F39,G39,H39+(I39/1000))</f>
        <v>0</v>
      </c>
      <c r="F39">
        <v>0</v>
      </c>
      <c r="G39">
        <v>0</v>
      </c>
      <c r="H39">
        <v>0</v>
      </c>
    </row>
    <row r="40" spans="1:8" ht="17.25">
      <c r="A40" s="17">
        <f>ROW(C37)</f>
        <v>37</v>
      </c>
      <c r="B40" s="57"/>
      <c r="C40" s="58">
        <f>TIME(F40,G40,H40+(I40/1000))</f>
        <v>0</v>
      </c>
      <c r="F40">
        <v>0</v>
      </c>
      <c r="G40">
        <v>0</v>
      </c>
      <c r="H40">
        <v>0</v>
      </c>
    </row>
    <row r="41" spans="1:8" ht="17.25">
      <c r="A41" s="17">
        <f>ROW(C38)</f>
        <v>38</v>
      </c>
      <c r="B41" s="57"/>
      <c r="C41" s="58">
        <f>TIME(F41,G41,H41+(I41/1000))</f>
        <v>0</v>
      </c>
      <c r="F41">
        <v>0</v>
      </c>
      <c r="G41">
        <v>0</v>
      </c>
      <c r="H41">
        <v>0</v>
      </c>
    </row>
    <row r="42" spans="1:8" ht="17.25">
      <c r="A42" s="17">
        <f>ROW(C39)</f>
        <v>39</v>
      </c>
      <c r="B42" s="57"/>
      <c r="C42" s="58">
        <f>TIME(F42,G42,H42+(I42/1000))</f>
        <v>0</v>
      </c>
      <c r="F42">
        <v>0</v>
      </c>
      <c r="G42">
        <v>0</v>
      </c>
      <c r="H42">
        <v>0</v>
      </c>
    </row>
    <row r="43" spans="1:8" ht="17.25">
      <c r="A43" s="17">
        <f>ROW(C40)</f>
        <v>40</v>
      </c>
      <c r="B43" s="57"/>
      <c r="C43" s="58">
        <f>TIME(F43,G43,H43+(I43/1000))</f>
        <v>0</v>
      </c>
      <c r="F43">
        <v>0</v>
      </c>
      <c r="G43">
        <v>0</v>
      </c>
      <c r="H43">
        <v>0</v>
      </c>
    </row>
    <row r="44" spans="1:8" ht="17.25">
      <c r="A44" s="17">
        <f>ROW(C41)</f>
        <v>41</v>
      </c>
      <c r="B44" s="57"/>
      <c r="C44" s="58">
        <f>TIME(F44,G44,H44+(I44/1000))</f>
        <v>0</v>
      </c>
      <c r="F44">
        <v>0</v>
      </c>
      <c r="G44">
        <v>0</v>
      </c>
      <c r="H44">
        <v>0</v>
      </c>
    </row>
    <row r="45" spans="1:8" ht="17.25">
      <c r="A45" s="17">
        <f>ROW(C42)</f>
        <v>42</v>
      </c>
      <c r="B45" s="57"/>
      <c r="C45" s="58">
        <f>TIME(F45,G45,H45+(I45/1000))</f>
        <v>0</v>
      </c>
      <c r="F45">
        <v>0</v>
      </c>
      <c r="G45">
        <v>0</v>
      </c>
      <c r="H45">
        <v>0</v>
      </c>
    </row>
    <row r="46" spans="1:8" ht="17.25">
      <c r="A46" s="17">
        <f>ROW(C43)</f>
        <v>43</v>
      </c>
      <c r="B46" s="57"/>
      <c r="C46" s="58">
        <f>TIME(F46,G46,H46+(I46/1000))</f>
        <v>0</v>
      </c>
      <c r="F46">
        <v>0</v>
      </c>
      <c r="G46">
        <v>0</v>
      </c>
      <c r="H46">
        <v>0</v>
      </c>
    </row>
    <row r="47" spans="1:8" ht="17.25">
      <c r="A47" s="17">
        <f>ROW(C44)</f>
        <v>44</v>
      </c>
      <c r="B47" s="57"/>
      <c r="C47" s="58">
        <f>TIME(F47,G47,H47+(I47/1000))</f>
        <v>0</v>
      </c>
      <c r="F47">
        <v>0</v>
      </c>
      <c r="G47">
        <v>0</v>
      </c>
      <c r="H47">
        <v>0</v>
      </c>
    </row>
    <row r="48" spans="1:8" ht="17.25">
      <c r="A48" s="17">
        <f>ROW(C45)</f>
        <v>45</v>
      </c>
      <c r="B48" s="57"/>
      <c r="C48" s="58">
        <f>TIME(F48,G48,H48+(I48/1000))</f>
        <v>0</v>
      </c>
      <c r="F48">
        <v>0</v>
      </c>
      <c r="G48">
        <v>0</v>
      </c>
      <c r="H48">
        <v>0</v>
      </c>
    </row>
    <row r="49" spans="1:8" ht="17.25">
      <c r="A49" s="17">
        <f>ROW(C46)</f>
        <v>46</v>
      </c>
      <c r="B49" s="57"/>
      <c r="C49" s="58">
        <f>TIME(F49,G49,H49+(I49/1000))</f>
        <v>0</v>
      </c>
      <c r="F49">
        <v>0</v>
      </c>
      <c r="G49">
        <v>0</v>
      </c>
      <c r="H49">
        <v>0</v>
      </c>
    </row>
    <row r="50" spans="1:8" ht="17.25">
      <c r="A50" s="17">
        <f>ROW(C47)</f>
        <v>47</v>
      </c>
      <c r="B50" s="57"/>
      <c r="C50" s="58">
        <f>TIME(F50,G50,H50+(I50/1000))</f>
        <v>0</v>
      </c>
      <c r="F50">
        <v>0</v>
      </c>
      <c r="G50">
        <v>0</v>
      </c>
      <c r="H50">
        <v>0</v>
      </c>
    </row>
    <row r="51" spans="1:8" ht="17.25">
      <c r="A51" s="17">
        <f>ROW(C48)</f>
        <v>48</v>
      </c>
      <c r="B51" s="57"/>
      <c r="C51" s="58">
        <f>TIME(F51,G51,H51+(I51/1000))</f>
        <v>0</v>
      </c>
      <c r="F51">
        <v>0</v>
      </c>
      <c r="G51">
        <v>0</v>
      </c>
      <c r="H51">
        <v>0</v>
      </c>
    </row>
    <row r="52" spans="1:8" ht="17.25">
      <c r="A52" s="17">
        <f>ROW(C49)</f>
        <v>49</v>
      </c>
      <c r="B52" s="57"/>
      <c r="C52" s="58">
        <f>TIME(F52,G52,H52+(I52/1000))</f>
        <v>0</v>
      </c>
      <c r="F52">
        <v>0</v>
      </c>
      <c r="G52">
        <v>0</v>
      </c>
      <c r="H52">
        <v>0</v>
      </c>
    </row>
    <row r="53" spans="1:8" ht="17.25">
      <c r="A53" s="17">
        <f>ROW(C50)</f>
        <v>50</v>
      </c>
      <c r="B53" s="57"/>
      <c r="C53" s="58">
        <f>TIME(F53,G53,H53+(I53/1000))</f>
        <v>0</v>
      </c>
      <c r="F53">
        <v>0</v>
      </c>
      <c r="G53">
        <v>0</v>
      </c>
      <c r="H53">
        <v>0</v>
      </c>
    </row>
    <row r="54" spans="1:8" ht="17.25">
      <c r="A54" s="17">
        <f>ROW(C51)</f>
        <v>51</v>
      </c>
      <c r="B54" s="57"/>
      <c r="C54" s="58">
        <f>TIME(F54,G54,H54+(I54/1000))</f>
        <v>0</v>
      </c>
      <c r="F54">
        <v>0</v>
      </c>
      <c r="G54">
        <v>0</v>
      </c>
      <c r="H54">
        <v>0</v>
      </c>
    </row>
    <row r="55" spans="1:8" ht="17.25">
      <c r="A55" s="17">
        <f>ROW(C52)</f>
        <v>52</v>
      </c>
      <c r="B55" s="57"/>
      <c r="C55" s="58">
        <f>TIME(F55,G55,H55+(I55/1000))</f>
        <v>0</v>
      </c>
      <c r="F55">
        <v>0</v>
      </c>
      <c r="G55">
        <v>0</v>
      </c>
      <c r="H55">
        <v>0</v>
      </c>
    </row>
    <row r="56" spans="1:8" ht="17.25">
      <c r="A56" s="17">
        <f>ROW(C53)</f>
        <v>53</v>
      </c>
      <c r="B56" s="57"/>
      <c r="C56" s="58">
        <f>TIME(F56,G56,H56+(I56/1000))</f>
        <v>0</v>
      </c>
      <c r="F56">
        <v>0</v>
      </c>
      <c r="G56">
        <v>0</v>
      </c>
      <c r="H56">
        <v>0</v>
      </c>
    </row>
    <row r="57" spans="1:8" ht="17.25">
      <c r="A57" s="17">
        <f>ROW(C54)</f>
        <v>54</v>
      </c>
      <c r="B57" s="57"/>
      <c r="C57" s="58">
        <f>TIME(F57,G57,H57+(I57/1000))</f>
        <v>0</v>
      </c>
      <c r="F57">
        <v>0</v>
      </c>
      <c r="G57">
        <v>0</v>
      </c>
      <c r="H57">
        <v>0</v>
      </c>
    </row>
    <row r="58" spans="1:8" ht="17.25">
      <c r="A58" s="17">
        <f>ROW(C55)</f>
        <v>55</v>
      </c>
      <c r="B58" s="57"/>
      <c r="C58" s="58">
        <f>TIME(F58,G58,H58+(I58/1000))</f>
        <v>0</v>
      </c>
      <c r="F58">
        <v>0</v>
      </c>
      <c r="G58">
        <v>0</v>
      </c>
      <c r="H58">
        <v>0</v>
      </c>
    </row>
    <row r="59" spans="1:8" ht="17.25">
      <c r="A59" s="17">
        <f>ROW(C56)</f>
        <v>56</v>
      </c>
      <c r="B59" s="57"/>
      <c r="C59" s="58">
        <f>TIME(F59,G59,H59+(I59/1000))</f>
        <v>0</v>
      </c>
      <c r="F59">
        <v>0</v>
      </c>
      <c r="G59">
        <v>0</v>
      </c>
      <c r="H59">
        <v>0</v>
      </c>
    </row>
    <row r="60" spans="1:8" ht="17.25">
      <c r="A60" s="17">
        <f>ROW(C57)</f>
        <v>57</v>
      </c>
      <c r="B60" s="57"/>
      <c r="C60" s="58">
        <f>TIME(F60,G60,H60+(I60/1000))</f>
        <v>0</v>
      </c>
      <c r="F60">
        <v>0</v>
      </c>
      <c r="G60">
        <v>0</v>
      </c>
      <c r="H60">
        <v>0</v>
      </c>
    </row>
    <row r="61" spans="1:8" ht="17.25">
      <c r="A61" s="17">
        <f>ROW(C58)</f>
        <v>58</v>
      </c>
      <c r="B61" s="57"/>
      <c r="C61" s="58">
        <f>TIME(F61,G61,H61+(I61/1000))</f>
        <v>0</v>
      </c>
      <c r="F61">
        <v>0</v>
      </c>
      <c r="G61">
        <v>0</v>
      </c>
      <c r="H61">
        <v>0</v>
      </c>
    </row>
    <row r="62" spans="1:8" ht="17.25">
      <c r="A62" s="17">
        <f>ROW(C59)</f>
        <v>59</v>
      </c>
      <c r="B62" s="57"/>
      <c r="C62" s="58">
        <f>TIME(F62,G62,H62+(I62/1000))</f>
        <v>0</v>
      </c>
      <c r="F62">
        <v>0</v>
      </c>
      <c r="G62">
        <v>0</v>
      </c>
      <c r="H62">
        <v>0</v>
      </c>
    </row>
    <row r="63" spans="1:8" ht="17.25">
      <c r="A63" s="17">
        <f>ROW(C60)</f>
        <v>60</v>
      </c>
      <c r="B63" s="57"/>
      <c r="C63" s="58">
        <f>TIME(F63,G63,H63+(I63/1000))</f>
        <v>0</v>
      </c>
      <c r="F63">
        <v>0</v>
      </c>
      <c r="G63">
        <v>0</v>
      </c>
      <c r="H63">
        <v>0</v>
      </c>
    </row>
    <row r="64" spans="1:8" ht="17.25">
      <c r="A64" s="17">
        <f>ROW(C61)</f>
        <v>61</v>
      </c>
      <c r="B64" s="57"/>
      <c r="C64" s="58">
        <f>TIME(F64,G64,H64+(I64/1000))</f>
        <v>0</v>
      </c>
      <c r="F64">
        <v>0</v>
      </c>
      <c r="G64">
        <v>0</v>
      </c>
      <c r="H64">
        <v>0</v>
      </c>
    </row>
    <row r="65" spans="1:8" ht="17.25">
      <c r="A65" s="17">
        <f>ROW(C62)</f>
        <v>62</v>
      </c>
      <c r="B65" s="57"/>
      <c r="C65" s="58">
        <f>TIME(F65,G65,H65+(I65/1000))</f>
        <v>0</v>
      </c>
      <c r="F65">
        <v>0</v>
      </c>
      <c r="G65">
        <v>0</v>
      </c>
      <c r="H65">
        <v>0</v>
      </c>
    </row>
    <row r="66" spans="1:8" ht="17.25">
      <c r="A66" s="17">
        <f>ROW(C63)</f>
        <v>63</v>
      </c>
      <c r="B66" s="57"/>
      <c r="C66" s="58">
        <f>TIME(F66,G66,H66+(I66/1000))</f>
        <v>0</v>
      </c>
      <c r="F66">
        <v>0</v>
      </c>
      <c r="G66">
        <v>0</v>
      </c>
      <c r="H66">
        <v>0</v>
      </c>
    </row>
    <row r="67" spans="1:8" ht="17.25">
      <c r="A67" s="17">
        <f>ROW(C64)</f>
        <v>64</v>
      </c>
      <c r="B67" s="57"/>
      <c r="C67" s="58">
        <f>TIME(F67,G67,H67+(I67/1000))</f>
        <v>0</v>
      </c>
      <c r="F67">
        <v>0</v>
      </c>
      <c r="G67">
        <v>0</v>
      </c>
      <c r="H67">
        <v>0</v>
      </c>
    </row>
    <row r="68" spans="1:8" ht="17.25">
      <c r="A68" s="17">
        <f>ROW(C65)</f>
        <v>65</v>
      </c>
      <c r="B68" s="57"/>
      <c r="C68" s="58">
        <f>TIME(F68,G68,H68+(I68/1000))</f>
        <v>0</v>
      </c>
      <c r="F68">
        <v>0</v>
      </c>
      <c r="G68">
        <v>0</v>
      </c>
      <c r="H68">
        <v>0</v>
      </c>
    </row>
    <row r="69" spans="1:8" ht="17.25">
      <c r="A69" s="17">
        <f>ROW(C66)</f>
        <v>66</v>
      </c>
      <c r="B69" s="57"/>
      <c r="C69" s="58">
        <f>TIME(F69,G69,H69+(I69/1000))</f>
        <v>0</v>
      </c>
      <c r="F69">
        <v>0</v>
      </c>
      <c r="G69">
        <v>0</v>
      </c>
      <c r="H69">
        <v>0</v>
      </c>
    </row>
    <row r="70" spans="1:8" ht="17.25">
      <c r="A70" s="17">
        <f>ROW(C67)</f>
        <v>67</v>
      </c>
      <c r="B70" s="57"/>
      <c r="C70" s="58">
        <f>TIME(F70,G70,H70+(I70/1000))</f>
        <v>0</v>
      </c>
      <c r="F70">
        <v>0</v>
      </c>
      <c r="G70">
        <v>0</v>
      </c>
      <c r="H70">
        <v>0</v>
      </c>
    </row>
    <row r="71" spans="1:8" ht="17.25">
      <c r="A71" s="17">
        <f>ROW(C68)</f>
        <v>68</v>
      </c>
      <c r="B71" s="57"/>
      <c r="C71" s="58">
        <f>TIME(F71,G71,H71+(I71/1000))</f>
        <v>0</v>
      </c>
      <c r="F71">
        <v>0</v>
      </c>
      <c r="G71">
        <v>0</v>
      </c>
      <c r="H71">
        <v>0</v>
      </c>
    </row>
    <row r="72" spans="1:8" ht="17.25">
      <c r="A72" s="17">
        <f>ROW(C69)</f>
        <v>69</v>
      </c>
      <c r="B72" s="57"/>
      <c r="C72" s="58">
        <f>TIME(F72,G72,H72+(I72/1000))</f>
        <v>0</v>
      </c>
      <c r="F72">
        <v>0</v>
      </c>
      <c r="G72">
        <v>0</v>
      </c>
      <c r="H72">
        <v>0</v>
      </c>
    </row>
    <row r="73" spans="1:8" ht="17.25">
      <c r="A73" s="17">
        <f>ROW(C70)</f>
        <v>70</v>
      </c>
      <c r="B73" s="57"/>
      <c r="C73" s="58">
        <f>TIME(F73,G73,H73+(I73/1000))</f>
        <v>0</v>
      </c>
      <c r="F73">
        <v>0</v>
      </c>
      <c r="G73">
        <v>0</v>
      </c>
      <c r="H73">
        <v>0</v>
      </c>
    </row>
    <row r="74" spans="1:8" ht="17.25">
      <c r="A74" s="17">
        <f>ROW(C71)</f>
        <v>71</v>
      </c>
      <c r="B74" s="57"/>
      <c r="C74" s="58">
        <f>TIME(F74,G74,H74+(I74/1000))</f>
        <v>0</v>
      </c>
      <c r="F74">
        <v>0</v>
      </c>
      <c r="G74">
        <v>0</v>
      </c>
      <c r="H74">
        <v>0</v>
      </c>
    </row>
    <row r="75" spans="1:8" ht="17.25">
      <c r="A75" s="17">
        <f>ROW(C72)</f>
        <v>72</v>
      </c>
      <c r="B75" s="57"/>
      <c r="C75" s="58">
        <f>TIME(F75,G75,H75+(I75/1000))</f>
        <v>0</v>
      </c>
      <c r="F75">
        <v>0</v>
      </c>
      <c r="G75">
        <v>0</v>
      </c>
      <c r="H75">
        <v>0</v>
      </c>
    </row>
    <row r="76" spans="1:8" ht="17.25">
      <c r="A76" s="17">
        <f>ROW(C73)</f>
        <v>73</v>
      </c>
      <c r="B76" s="57"/>
      <c r="C76" s="58">
        <f>TIME(F76,G76,H76+(I76/1000))</f>
        <v>0</v>
      </c>
      <c r="F76">
        <v>0</v>
      </c>
      <c r="G76">
        <v>0</v>
      </c>
      <c r="H76">
        <v>0</v>
      </c>
    </row>
    <row r="77" spans="1:8" ht="17.25">
      <c r="A77" s="17">
        <f>ROW(C74)</f>
        <v>74</v>
      </c>
      <c r="B77" s="57"/>
      <c r="C77" s="58">
        <f>TIME(F77,G77,H77+(I77/1000))</f>
        <v>0</v>
      </c>
      <c r="F77">
        <v>0</v>
      </c>
      <c r="G77">
        <v>0</v>
      </c>
      <c r="H77">
        <v>0</v>
      </c>
    </row>
    <row r="78" spans="1:8" ht="17.25">
      <c r="A78" s="17">
        <f>ROW(C75)</f>
        <v>75</v>
      </c>
      <c r="B78" s="57"/>
      <c r="C78" s="58">
        <f>TIME(F78,G78,H78+(I78/1000))</f>
        <v>0</v>
      </c>
      <c r="F78">
        <v>0</v>
      </c>
      <c r="G78">
        <v>0</v>
      </c>
      <c r="H78">
        <v>0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07"/>
  <sheetViews>
    <sheetView view="pageBreakPreview" zoomScale="90" zoomScaleSheetLayoutView="90" workbookViewId="0" topLeftCell="A25">
      <selection activeCell="A45" sqref="A45"/>
    </sheetView>
  </sheetViews>
  <sheetFormatPr defaultColWidth="12.00390625" defaultRowHeight="12.75"/>
  <cols>
    <col min="1" max="1" width="15.375" style="35" customWidth="1"/>
    <col min="2" max="2" width="16.125" style="0" customWidth="1"/>
    <col min="3" max="16384" width="11.625" style="0" customWidth="1"/>
  </cols>
  <sheetData>
    <row r="1" spans="1:2" ht="17.25">
      <c r="A1" s="59" t="s">
        <v>270</v>
      </c>
      <c r="B1" s="7"/>
    </row>
    <row r="2" spans="1:2" ht="12.75">
      <c r="A2" s="60" t="s">
        <v>271</v>
      </c>
      <c r="B2" s="60"/>
    </row>
    <row r="3" spans="1:2" ht="12.75">
      <c r="A3">
        <v>2011</v>
      </c>
      <c r="B3" t="s">
        <v>272</v>
      </c>
    </row>
    <row r="4" spans="1:2" ht="12.75">
      <c r="A4">
        <v>2010</v>
      </c>
      <c r="B4" t="s">
        <v>272</v>
      </c>
    </row>
    <row r="5" spans="1:2" ht="12.75">
      <c r="A5">
        <v>2009</v>
      </c>
      <c r="B5" t="s">
        <v>272</v>
      </c>
    </row>
    <row r="6" spans="1:2" ht="12.75">
      <c r="A6">
        <v>2008</v>
      </c>
      <c r="B6" t="s">
        <v>272</v>
      </c>
    </row>
    <row r="7" spans="1:2" ht="12.75">
      <c r="A7">
        <v>2007</v>
      </c>
      <c r="B7" t="s">
        <v>272</v>
      </c>
    </row>
    <row r="8" spans="1:2" ht="12.75">
      <c r="A8">
        <v>2006</v>
      </c>
      <c r="B8" t="s">
        <v>272</v>
      </c>
    </row>
    <row r="9" spans="1:2" ht="12.75">
      <c r="A9">
        <v>2005</v>
      </c>
      <c r="B9" t="s">
        <v>272</v>
      </c>
    </row>
    <row r="10" spans="1:2" ht="12.75">
      <c r="A10">
        <v>2004</v>
      </c>
      <c r="B10" t="s">
        <v>272</v>
      </c>
    </row>
    <row r="11" spans="1:2" ht="12.75">
      <c r="A11">
        <v>2003</v>
      </c>
      <c r="B11" t="s">
        <v>272</v>
      </c>
    </row>
    <row r="12" spans="1:2" ht="12.75">
      <c r="A12">
        <v>2002</v>
      </c>
      <c r="B12" t="s">
        <v>272</v>
      </c>
    </row>
    <row r="13" spans="1:2" ht="12.75">
      <c r="A13">
        <v>2001</v>
      </c>
      <c r="B13" t="s">
        <v>272</v>
      </c>
    </row>
    <row r="14" spans="1:2" ht="12.75">
      <c r="A14">
        <v>2000</v>
      </c>
      <c r="B14" t="s">
        <v>272</v>
      </c>
    </row>
    <row r="15" spans="1:2" ht="12.75">
      <c r="A15">
        <v>1999</v>
      </c>
      <c r="B15" t="s">
        <v>272</v>
      </c>
    </row>
    <row r="16" spans="1:2" ht="12.75">
      <c r="A16">
        <v>1998</v>
      </c>
      <c r="B16" t="s">
        <v>272</v>
      </c>
    </row>
    <row r="17" spans="1:2" ht="12.75">
      <c r="A17">
        <v>1997</v>
      </c>
      <c r="B17" t="s">
        <v>272</v>
      </c>
    </row>
    <row r="18" spans="1:2" ht="12.75">
      <c r="A18">
        <v>1996</v>
      </c>
      <c r="B18" t="s">
        <v>272</v>
      </c>
    </row>
    <row r="19" spans="1:2" ht="12.75">
      <c r="A19">
        <v>1995</v>
      </c>
      <c r="B19" t="s">
        <v>272</v>
      </c>
    </row>
    <row r="20" spans="1:2" ht="12.75">
      <c r="A20">
        <v>1994</v>
      </c>
      <c r="B20" t="s">
        <v>272</v>
      </c>
    </row>
    <row r="21" spans="1:2" ht="12.75">
      <c r="A21">
        <v>1993</v>
      </c>
      <c r="B21" t="s">
        <v>272</v>
      </c>
    </row>
    <row r="22" spans="1:2" ht="12.75">
      <c r="A22">
        <v>1992</v>
      </c>
      <c r="B22" t="s">
        <v>272</v>
      </c>
    </row>
    <row r="23" spans="1:2" ht="12.75">
      <c r="A23">
        <v>1991</v>
      </c>
      <c r="B23" t="s">
        <v>272</v>
      </c>
    </row>
    <row r="24" spans="1:2" ht="12.75">
      <c r="A24">
        <v>1990</v>
      </c>
      <c r="B24" t="s">
        <v>272</v>
      </c>
    </row>
    <row r="25" spans="1:2" ht="12.75">
      <c r="A25">
        <v>1989</v>
      </c>
      <c r="B25" t="s">
        <v>272</v>
      </c>
    </row>
    <row r="26" spans="1:2" ht="12.75">
      <c r="A26">
        <v>1988</v>
      </c>
      <c r="B26" t="s">
        <v>272</v>
      </c>
    </row>
    <row r="27" spans="1:2" ht="12.75">
      <c r="A27">
        <v>1987</v>
      </c>
      <c r="B27" t="s">
        <v>272</v>
      </c>
    </row>
    <row r="28" spans="1:2" ht="12.75">
      <c r="A28">
        <v>1986</v>
      </c>
      <c r="B28" t="s">
        <v>272</v>
      </c>
    </row>
    <row r="29" spans="1:2" ht="12.75">
      <c r="A29">
        <v>1985</v>
      </c>
      <c r="B29" t="s">
        <v>272</v>
      </c>
    </row>
    <row r="30" spans="1:2" ht="12.75">
      <c r="A30">
        <v>1984</v>
      </c>
      <c r="B30" t="s">
        <v>272</v>
      </c>
    </row>
    <row r="31" spans="1:2" ht="12.75">
      <c r="A31">
        <v>1983</v>
      </c>
      <c r="B31" t="s">
        <v>272</v>
      </c>
    </row>
    <row r="32" spans="1:2" ht="12.75">
      <c r="A32">
        <v>1982</v>
      </c>
      <c r="B32" t="s">
        <v>272</v>
      </c>
    </row>
    <row r="33" spans="1:2" ht="12.75">
      <c r="A33">
        <v>1981</v>
      </c>
      <c r="B33" t="s">
        <v>272</v>
      </c>
    </row>
    <row r="34" spans="1:2" ht="12.75">
      <c r="A34">
        <v>1980</v>
      </c>
      <c r="B34" t="s">
        <v>272</v>
      </c>
    </row>
    <row r="35" spans="1:2" ht="12.75">
      <c r="A35">
        <v>1979</v>
      </c>
      <c r="B35" t="s">
        <v>272</v>
      </c>
    </row>
    <row r="36" spans="1:2" ht="12.75">
      <c r="A36">
        <v>1978</v>
      </c>
      <c r="B36" t="s">
        <v>272</v>
      </c>
    </row>
    <row r="37" spans="1:2" ht="12.75">
      <c r="A37">
        <v>1977</v>
      </c>
      <c r="B37" t="s">
        <v>272</v>
      </c>
    </row>
    <row r="38" spans="1:2" ht="12.75">
      <c r="A38">
        <v>1976</v>
      </c>
      <c r="B38" t="s">
        <v>272</v>
      </c>
    </row>
    <row r="39" spans="1:2" ht="12.75">
      <c r="A39">
        <v>1975</v>
      </c>
      <c r="B39" t="s">
        <v>272</v>
      </c>
    </row>
    <row r="40" spans="1:2" ht="12.75">
      <c r="A40">
        <v>1974</v>
      </c>
      <c r="B40" t="s">
        <v>272</v>
      </c>
    </row>
    <row r="41" spans="1:2" ht="12.75">
      <c r="A41">
        <v>1973</v>
      </c>
      <c r="B41" t="s">
        <v>272</v>
      </c>
    </row>
    <row r="42" spans="1:2" ht="12.75">
      <c r="A42">
        <v>1972</v>
      </c>
      <c r="B42" t="s">
        <v>272</v>
      </c>
    </row>
    <row r="43" spans="1:2" ht="12.75">
      <c r="A43" s="60" t="s">
        <v>273</v>
      </c>
      <c r="B43" s="60"/>
    </row>
    <row r="44" spans="1:2" ht="12.75">
      <c r="A44">
        <v>1971</v>
      </c>
      <c r="B44" t="s">
        <v>274</v>
      </c>
    </row>
    <row r="45" spans="1:2" ht="12.75">
      <c r="A45">
        <v>1970</v>
      </c>
      <c r="B45" t="s">
        <v>274</v>
      </c>
    </row>
    <row r="46" spans="1:2" ht="12.75">
      <c r="A46">
        <v>1969</v>
      </c>
      <c r="B46" t="s">
        <v>274</v>
      </c>
    </row>
    <row r="47" spans="1:2" ht="12.75">
      <c r="A47">
        <v>1968</v>
      </c>
      <c r="B47" t="s">
        <v>274</v>
      </c>
    </row>
    <row r="48" spans="1:2" ht="12.75">
      <c r="A48">
        <v>1967</v>
      </c>
      <c r="B48" t="s">
        <v>274</v>
      </c>
    </row>
    <row r="49" spans="1:2" ht="12.75">
      <c r="A49">
        <v>1966</v>
      </c>
      <c r="B49" t="s">
        <v>274</v>
      </c>
    </row>
    <row r="50" spans="1:2" ht="12.75">
      <c r="A50">
        <v>1965</v>
      </c>
      <c r="B50" t="s">
        <v>274</v>
      </c>
    </row>
    <row r="51" spans="1:2" ht="12.75">
      <c r="A51">
        <v>1964</v>
      </c>
      <c r="B51" t="s">
        <v>274</v>
      </c>
    </row>
    <row r="52" spans="1:2" ht="12.75">
      <c r="A52">
        <v>1963</v>
      </c>
      <c r="B52" t="s">
        <v>274</v>
      </c>
    </row>
    <row r="53" spans="1:2" ht="12.75">
      <c r="A53">
        <v>1962</v>
      </c>
      <c r="B53" t="s">
        <v>274</v>
      </c>
    </row>
    <row r="54" spans="1:2" ht="12.75">
      <c r="A54" s="60" t="s">
        <v>275</v>
      </c>
      <c r="B54" s="60"/>
    </row>
    <row r="55" spans="1:2" ht="12.75">
      <c r="A55">
        <v>1961</v>
      </c>
      <c r="B55" t="s">
        <v>276</v>
      </c>
    </row>
    <row r="56" spans="1:2" ht="12.75">
      <c r="A56">
        <v>1960</v>
      </c>
      <c r="B56" t="s">
        <v>276</v>
      </c>
    </row>
    <row r="57" spans="1:2" ht="12.75">
      <c r="A57" s="1">
        <v>1959</v>
      </c>
      <c r="B57" t="s">
        <v>276</v>
      </c>
    </row>
    <row r="58" spans="1:2" ht="12.75">
      <c r="A58" s="1">
        <v>1958</v>
      </c>
      <c r="B58" t="s">
        <v>276</v>
      </c>
    </row>
    <row r="59" spans="1:2" ht="12.75">
      <c r="A59" s="1">
        <v>1957</v>
      </c>
      <c r="B59" t="s">
        <v>276</v>
      </c>
    </row>
    <row r="60" spans="1:2" ht="12.75">
      <c r="A60" s="1">
        <v>1956</v>
      </c>
      <c r="B60" t="s">
        <v>276</v>
      </c>
    </row>
    <row r="61" spans="1:2" ht="12.75">
      <c r="A61" s="1">
        <v>1955</v>
      </c>
      <c r="B61" t="s">
        <v>276</v>
      </c>
    </row>
    <row r="62" spans="1:2" ht="12.75">
      <c r="A62" s="1">
        <v>1954</v>
      </c>
      <c r="B62" t="s">
        <v>276</v>
      </c>
    </row>
    <row r="63" spans="1:2" ht="12.75">
      <c r="A63" s="1">
        <v>1953</v>
      </c>
      <c r="B63" t="s">
        <v>276</v>
      </c>
    </row>
    <row r="64" spans="1:2" ht="12.75">
      <c r="A64" s="1">
        <v>1952</v>
      </c>
      <c r="B64" t="s">
        <v>276</v>
      </c>
    </row>
    <row r="65" spans="1:2" ht="12.75">
      <c r="A65" s="60" t="s">
        <v>277</v>
      </c>
      <c r="B65" s="60"/>
    </row>
    <row r="66" spans="1:2" ht="12.75">
      <c r="A66" s="1">
        <v>1951</v>
      </c>
      <c r="B66" t="s">
        <v>278</v>
      </c>
    </row>
    <row r="67" spans="1:2" ht="12.75">
      <c r="A67" s="1">
        <v>1950</v>
      </c>
      <c r="B67" t="s">
        <v>278</v>
      </c>
    </row>
    <row r="68" spans="1:2" ht="12.75">
      <c r="A68" s="1">
        <v>1949</v>
      </c>
      <c r="B68" t="s">
        <v>278</v>
      </c>
    </row>
    <row r="69" spans="1:2" ht="12.75">
      <c r="A69" s="1">
        <v>1948</v>
      </c>
      <c r="B69" t="s">
        <v>278</v>
      </c>
    </row>
    <row r="70" spans="1:2" ht="12.75">
      <c r="A70" s="1">
        <v>1947</v>
      </c>
      <c r="B70" t="s">
        <v>278</v>
      </c>
    </row>
    <row r="71" spans="1:2" ht="12.75">
      <c r="A71" s="1">
        <v>1946</v>
      </c>
      <c r="B71" t="s">
        <v>278</v>
      </c>
    </row>
    <row r="72" spans="1:2" ht="12.75">
      <c r="A72" s="1">
        <v>1945</v>
      </c>
      <c r="B72" t="s">
        <v>278</v>
      </c>
    </row>
    <row r="73" spans="1:2" ht="12.75">
      <c r="A73" s="1">
        <v>1944</v>
      </c>
      <c r="B73" t="s">
        <v>278</v>
      </c>
    </row>
    <row r="74" spans="1:2" ht="12.75">
      <c r="A74" s="1">
        <v>1943</v>
      </c>
      <c r="B74" t="s">
        <v>278</v>
      </c>
    </row>
    <row r="75" spans="1:2" ht="12.75">
      <c r="A75" s="1">
        <v>1942</v>
      </c>
      <c r="B75" t="s">
        <v>278</v>
      </c>
    </row>
    <row r="76" spans="1:2" ht="12.75">
      <c r="A76" s="1">
        <v>1941</v>
      </c>
      <c r="B76" t="s">
        <v>278</v>
      </c>
    </row>
    <row r="77" spans="1:2" ht="12.75">
      <c r="A77" s="1">
        <v>1940</v>
      </c>
      <c r="B77" t="s">
        <v>278</v>
      </c>
    </row>
    <row r="78" spans="1:2" ht="12.75">
      <c r="A78" s="1">
        <v>1939</v>
      </c>
      <c r="B78" t="s">
        <v>278</v>
      </c>
    </row>
    <row r="79" spans="1:2" ht="12.75">
      <c r="A79" s="1">
        <v>1938</v>
      </c>
      <c r="B79" t="s">
        <v>278</v>
      </c>
    </row>
    <row r="80" spans="1:2" ht="12.75">
      <c r="A80" s="1">
        <v>1937</v>
      </c>
      <c r="B80" t="s">
        <v>278</v>
      </c>
    </row>
    <row r="81" spans="1:2" ht="12.75">
      <c r="A81" s="1">
        <v>1936</v>
      </c>
      <c r="B81" t="s">
        <v>278</v>
      </c>
    </row>
    <row r="82" spans="1:2" ht="12.75">
      <c r="A82" s="1">
        <v>1935</v>
      </c>
      <c r="B82" t="s">
        <v>278</v>
      </c>
    </row>
    <row r="83" spans="1:2" ht="12.75">
      <c r="A83" s="1">
        <v>1934</v>
      </c>
      <c r="B83" t="s">
        <v>278</v>
      </c>
    </row>
    <row r="84" spans="1:2" ht="12.75">
      <c r="A84" s="1">
        <v>1933</v>
      </c>
      <c r="B84" t="s">
        <v>278</v>
      </c>
    </row>
    <row r="85" spans="1:2" ht="12.75">
      <c r="A85" s="1">
        <v>1932</v>
      </c>
      <c r="B85" t="s">
        <v>278</v>
      </c>
    </row>
    <row r="86" spans="1:2" ht="12.75">
      <c r="A86" s="1">
        <v>1931</v>
      </c>
      <c r="B86" t="s">
        <v>278</v>
      </c>
    </row>
    <row r="87" spans="1:2" ht="12.75">
      <c r="A87" s="1">
        <v>1930</v>
      </c>
      <c r="B87" t="s">
        <v>278</v>
      </c>
    </row>
    <row r="88" spans="1:2" ht="12.75">
      <c r="A88" s="1">
        <v>1929</v>
      </c>
      <c r="B88" t="s">
        <v>278</v>
      </c>
    </row>
    <row r="89" spans="1:2" ht="12.75">
      <c r="A89" s="1">
        <v>1928</v>
      </c>
      <c r="B89" t="s">
        <v>278</v>
      </c>
    </row>
    <row r="90" spans="1:2" ht="12.75">
      <c r="A90" s="1">
        <v>1927</v>
      </c>
      <c r="B90" t="s">
        <v>278</v>
      </c>
    </row>
    <row r="91" spans="1:2" ht="12.75">
      <c r="A91" s="1">
        <v>1926</v>
      </c>
      <c r="B91" t="s">
        <v>278</v>
      </c>
    </row>
    <row r="92" spans="1:2" ht="12.75">
      <c r="A92" s="1">
        <v>1925</v>
      </c>
      <c r="B92" t="s">
        <v>278</v>
      </c>
    </row>
    <row r="93" spans="1:2" ht="12.75">
      <c r="A93" s="1">
        <v>1924</v>
      </c>
      <c r="B93" t="s">
        <v>278</v>
      </c>
    </row>
    <row r="94" spans="1:2" ht="12.75">
      <c r="A94" s="1">
        <v>1923</v>
      </c>
      <c r="B94" t="s">
        <v>278</v>
      </c>
    </row>
    <row r="95" spans="1:2" ht="12.75">
      <c r="A95" s="1">
        <v>1922</v>
      </c>
      <c r="B95" t="s">
        <v>278</v>
      </c>
    </row>
    <row r="96" spans="1:2" ht="12.75">
      <c r="A96" s="1">
        <v>1921</v>
      </c>
      <c r="B96" t="s">
        <v>278</v>
      </c>
    </row>
    <row r="97" spans="1:2" ht="12.75">
      <c r="A97" s="1">
        <v>1920</v>
      </c>
      <c r="B97" t="s">
        <v>278</v>
      </c>
    </row>
    <row r="98" spans="1:2" ht="12.75">
      <c r="A98" s="1">
        <v>1919</v>
      </c>
      <c r="B98" t="s">
        <v>278</v>
      </c>
    </row>
    <row r="99" spans="1:2" ht="12.75">
      <c r="A99" s="1">
        <v>1918</v>
      </c>
      <c r="B99" t="s">
        <v>278</v>
      </c>
    </row>
    <row r="100" spans="1:2" ht="12.75">
      <c r="A100" s="1">
        <v>1917</v>
      </c>
      <c r="B100" t="s">
        <v>278</v>
      </c>
    </row>
    <row r="101" spans="1:2" ht="12.75">
      <c r="A101" s="1">
        <v>1916</v>
      </c>
      <c r="B101" t="s">
        <v>278</v>
      </c>
    </row>
    <row r="102" spans="1:2" ht="12.75">
      <c r="A102" s="1">
        <v>1915</v>
      </c>
      <c r="B102" t="s">
        <v>278</v>
      </c>
    </row>
    <row r="103" spans="1:2" ht="12.75">
      <c r="A103" s="1">
        <v>1914</v>
      </c>
      <c r="B103" t="s">
        <v>278</v>
      </c>
    </row>
    <row r="104" spans="1:2" ht="12.75">
      <c r="A104" s="1">
        <v>1913</v>
      </c>
      <c r="B104" t="s">
        <v>278</v>
      </c>
    </row>
    <row r="105" spans="1:2" ht="12.75">
      <c r="A105" s="1">
        <v>1912</v>
      </c>
      <c r="B105" t="s">
        <v>278</v>
      </c>
    </row>
    <row r="106" spans="1:2" ht="12.75">
      <c r="A106" s="1">
        <v>1911</v>
      </c>
      <c r="B106" t="s">
        <v>278</v>
      </c>
    </row>
    <row r="107" spans="1:2" ht="12.75">
      <c r="A107" s="1">
        <v>1910</v>
      </c>
      <c r="B107" t="s">
        <v>278</v>
      </c>
    </row>
  </sheetData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="90" zoomScaleSheetLayoutView="90" workbookViewId="0" topLeftCell="A1">
      <selection activeCell="B29" sqref="B29"/>
    </sheetView>
  </sheetViews>
  <sheetFormatPr defaultColWidth="12.00390625" defaultRowHeight="12.75"/>
  <cols>
    <col min="1" max="1" width="21.375" style="0" customWidth="1"/>
    <col min="2" max="2" width="28.625" style="35" customWidth="1"/>
    <col min="3" max="3" width="22.375" style="1" customWidth="1"/>
    <col min="4" max="4" width="24.375" style="1" customWidth="1"/>
    <col min="5" max="5" width="24.375" style="0" customWidth="1"/>
    <col min="6" max="16384" width="11.625" style="0" customWidth="1"/>
  </cols>
  <sheetData>
    <row r="1" spans="1:4" ht="29.25">
      <c r="A1" s="61" t="s">
        <v>279</v>
      </c>
      <c r="B1" s="62"/>
      <c r="C1" s="63"/>
      <c r="D1"/>
    </row>
    <row r="2" spans="1:4" ht="18.75">
      <c r="A2" s="64" t="s">
        <v>280</v>
      </c>
      <c r="B2" s="65" t="s">
        <v>281</v>
      </c>
      <c r="C2" s="66" t="s">
        <v>272</v>
      </c>
      <c r="D2"/>
    </row>
    <row r="3" spans="1:4" ht="18.75">
      <c r="A3" s="64" t="s">
        <v>282</v>
      </c>
      <c r="B3" s="65" t="s">
        <v>283</v>
      </c>
      <c r="C3" s="66" t="s">
        <v>274</v>
      </c>
      <c r="D3"/>
    </row>
    <row r="4" spans="1:4" ht="18.75">
      <c r="A4" s="64" t="s">
        <v>284</v>
      </c>
      <c r="B4" s="65" t="s">
        <v>285</v>
      </c>
      <c r="C4" s="66" t="s">
        <v>276</v>
      </c>
      <c r="D4"/>
    </row>
    <row r="5" spans="1:4" ht="18.75">
      <c r="A5" s="64" t="s">
        <v>286</v>
      </c>
      <c r="B5" s="65" t="s">
        <v>287</v>
      </c>
      <c r="C5" s="66" t="s">
        <v>278</v>
      </c>
      <c r="D5"/>
    </row>
    <row r="6" spans="1:4" ht="18.75">
      <c r="A6" s="64" t="s">
        <v>288</v>
      </c>
      <c r="B6" s="65" t="s">
        <v>1</v>
      </c>
      <c r="C6" s="66" t="s">
        <v>89</v>
      </c>
      <c r="D6"/>
    </row>
    <row r="7" spans="1:4" ht="18.75">
      <c r="A7" s="64" t="s">
        <v>289</v>
      </c>
      <c r="B7" s="65" t="s">
        <v>1</v>
      </c>
      <c r="C7" s="66" t="s">
        <v>290</v>
      </c>
      <c r="D7"/>
    </row>
    <row r="9" spans="1:4" ht="29.25">
      <c r="A9" s="61" t="s">
        <v>291</v>
      </c>
      <c r="B9" s="62"/>
      <c r="C9" s="63"/>
      <c r="D9"/>
    </row>
    <row r="10" spans="1:4" ht="18.75">
      <c r="A10" s="64" t="s">
        <v>280</v>
      </c>
      <c r="B10" s="65" t="s">
        <v>292</v>
      </c>
      <c r="C10" s="66" t="s">
        <v>272</v>
      </c>
      <c r="D10"/>
    </row>
    <row r="11" spans="1:4" ht="18.75">
      <c r="A11" s="64" t="s">
        <v>282</v>
      </c>
      <c r="B11" s="65" t="s">
        <v>293</v>
      </c>
      <c r="C11" s="66" t="s">
        <v>274</v>
      </c>
      <c r="D11"/>
    </row>
    <row r="12" spans="1:4" ht="18.75">
      <c r="A12" s="64" t="s">
        <v>284</v>
      </c>
      <c r="B12" s="65" t="s">
        <v>294</v>
      </c>
      <c r="C12" s="66" t="s">
        <v>276</v>
      </c>
      <c r="D12"/>
    </row>
    <row r="13" spans="1:4" ht="18.75">
      <c r="A13" s="64" t="s">
        <v>295</v>
      </c>
      <c r="B13" s="65" t="s">
        <v>296</v>
      </c>
      <c r="C13" s="66" t="s">
        <v>278</v>
      </c>
      <c r="D13"/>
    </row>
    <row r="14" spans="1:4" ht="18.75">
      <c r="A14" s="64" t="s">
        <v>297</v>
      </c>
      <c r="B14" s="65" t="s">
        <v>298</v>
      </c>
      <c r="C14" s="66" t="s">
        <v>299</v>
      </c>
      <c r="D14"/>
    </row>
    <row r="15" spans="1:4" ht="18.75">
      <c r="A15" s="64" t="s">
        <v>288</v>
      </c>
      <c r="B15" s="65" t="s">
        <v>1</v>
      </c>
      <c r="C15" s="66" t="s">
        <v>89</v>
      </c>
      <c r="D15"/>
    </row>
    <row r="16" spans="1:4" ht="18.75">
      <c r="A16" s="64" t="s">
        <v>289</v>
      </c>
      <c r="B16" s="65" t="s">
        <v>1</v>
      </c>
      <c r="C16" s="66" t="s">
        <v>290</v>
      </c>
      <c r="D16"/>
    </row>
  </sheetData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0"/>
  <sheetViews>
    <sheetView view="pageBreakPreview" zoomScale="90" zoomScaleSheetLayoutView="90" workbookViewId="0" topLeftCell="A1">
      <selection activeCell="F42" sqref="F42"/>
    </sheetView>
  </sheetViews>
  <sheetFormatPr defaultColWidth="12.00390625" defaultRowHeight="12.75"/>
  <cols>
    <col min="1" max="1" width="11.625" style="0" customWidth="1"/>
    <col min="2" max="2" width="17.875" style="0" customWidth="1"/>
    <col min="3" max="16384" width="11.625" style="0" customWidth="1"/>
  </cols>
  <sheetData>
    <row r="1" spans="1:2" ht="15">
      <c r="A1" s="67" t="s">
        <v>300</v>
      </c>
      <c r="B1" s="67"/>
    </row>
    <row r="2" spans="1:2" ht="15">
      <c r="A2" s="68">
        <v>1</v>
      </c>
      <c r="B2" s="23">
        <v>30</v>
      </c>
    </row>
    <row r="3" spans="1:2" ht="15">
      <c r="A3" s="68">
        <v>2</v>
      </c>
      <c r="B3" s="23">
        <v>25</v>
      </c>
    </row>
    <row r="4" spans="1:2" ht="15">
      <c r="A4" s="68">
        <v>3</v>
      </c>
      <c r="B4" s="23">
        <v>21</v>
      </c>
    </row>
    <row r="5" spans="1:2" ht="15">
      <c r="A5" s="68">
        <v>4</v>
      </c>
      <c r="B5" s="23">
        <v>18</v>
      </c>
    </row>
    <row r="6" spans="1:2" ht="15">
      <c r="A6" s="68">
        <v>5</v>
      </c>
      <c r="B6" s="23">
        <v>16</v>
      </c>
    </row>
    <row r="7" spans="1:2" ht="15">
      <c r="A7" s="68">
        <v>6</v>
      </c>
      <c r="B7" s="23">
        <v>15</v>
      </c>
    </row>
    <row r="8" spans="1:2" ht="15">
      <c r="A8" s="68">
        <v>7</v>
      </c>
      <c r="B8" s="23">
        <v>14</v>
      </c>
    </row>
    <row r="9" spans="1:2" ht="15">
      <c r="A9" s="68">
        <v>8</v>
      </c>
      <c r="B9" s="23">
        <v>13</v>
      </c>
    </row>
    <row r="10" spans="1:2" ht="15">
      <c r="A10" s="68">
        <v>9</v>
      </c>
      <c r="B10" s="23">
        <v>12</v>
      </c>
    </row>
    <row r="11" spans="1:2" ht="15">
      <c r="A11" s="68">
        <v>10</v>
      </c>
      <c r="B11" s="23">
        <v>11</v>
      </c>
    </row>
    <row r="12" spans="1:2" ht="15">
      <c r="A12" s="68">
        <v>11</v>
      </c>
      <c r="B12" s="23">
        <v>10</v>
      </c>
    </row>
    <row r="13" spans="1:2" ht="15">
      <c r="A13" s="68">
        <v>12</v>
      </c>
      <c r="B13" s="23">
        <v>9</v>
      </c>
    </row>
    <row r="14" spans="1:2" ht="15">
      <c r="A14" s="68">
        <v>13</v>
      </c>
      <c r="B14" s="23">
        <v>8</v>
      </c>
    </row>
    <row r="15" spans="1:2" ht="15">
      <c r="A15" s="68">
        <v>14</v>
      </c>
      <c r="B15" s="23">
        <v>7</v>
      </c>
    </row>
    <row r="16" spans="1:2" ht="15">
      <c r="A16" s="68">
        <v>15</v>
      </c>
      <c r="B16" s="23">
        <v>6</v>
      </c>
    </row>
    <row r="17" spans="1:2" ht="15">
      <c r="A17" s="68">
        <v>16</v>
      </c>
      <c r="B17" s="23">
        <v>5</v>
      </c>
    </row>
    <row r="18" spans="1:2" ht="15">
      <c r="A18" s="68">
        <v>17</v>
      </c>
      <c r="B18" s="23">
        <v>4</v>
      </c>
    </row>
    <row r="19" spans="1:2" ht="15">
      <c r="A19" s="68">
        <v>18</v>
      </c>
      <c r="B19" s="23">
        <v>3</v>
      </c>
    </row>
    <row r="20" spans="1:2" ht="15">
      <c r="A20" s="68">
        <v>19</v>
      </c>
      <c r="B20" s="23">
        <v>2</v>
      </c>
    </row>
    <row r="21" spans="1:2" ht="15">
      <c r="A21" s="68">
        <v>20</v>
      </c>
      <c r="B21" s="23">
        <v>1</v>
      </c>
    </row>
    <row r="22" spans="1:2" ht="15">
      <c r="A22" s="69"/>
      <c r="B22" s="70"/>
    </row>
    <row r="23" spans="1:2" ht="15">
      <c r="A23" s="69"/>
      <c r="B23" s="70"/>
    </row>
    <row r="24" spans="1:2" ht="15">
      <c r="A24" s="69"/>
      <c r="B24" s="70"/>
    </row>
    <row r="25" spans="1:2" ht="15">
      <c r="A25" s="69"/>
      <c r="B25" s="70"/>
    </row>
    <row r="26" spans="1:2" ht="15">
      <c r="A26" s="69"/>
      <c r="B26" s="70"/>
    </row>
    <row r="27" spans="1:2" ht="15">
      <c r="A27" s="69"/>
      <c r="B27" s="70"/>
    </row>
    <row r="28" spans="1:2" ht="15">
      <c r="A28" s="69"/>
      <c r="B28" s="70"/>
    </row>
    <row r="29" spans="1:2" ht="15">
      <c r="A29" s="69"/>
      <c r="B29" s="70"/>
    </row>
    <row r="30" spans="1:2" ht="15">
      <c r="A30" s="69"/>
      <c r="B30" s="70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 M</cp:lastModifiedBy>
  <dcterms:created xsi:type="dcterms:W3CDTF">2011-12-06T13:04:16Z</dcterms:created>
  <dcterms:modified xsi:type="dcterms:W3CDTF">2011-12-06T21:01:40Z</dcterms:modified>
  <cp:category/>
  <cp:version/>
  <cp:contentType/>
  <cp:contentStatus/>
  <cp:revision>2</cp:revision>
</cp:coreProperties>
</file>